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ruzu\Downloads\"/>
    </mc:Choice>
  </mc:AlternateContent>
  <xr:revisionPtr revIDLastSave="0" documentId="13_ncr:1_{68EB5AC2-5A6D-4244-A3E0-1B311CAF296B}" xr6:coauthVersionLast="47" xr6:coauthVersionMax="47" xr10:uidLastSave="{00000000-0000-0000-0000-000000000000}"/>
  <bookViews>
    <workbookView xWindow="-28920" yWindow="-3975" windowWidth="29040" windowHeight="15720" tabRatio="875" firstSheet="4" activeTab="9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itácora respaldo a Mar-25" sheetId="20" state="hidden" r:id="rId4"/>
    <sheet name="Balances IFRS" sheetId="7" r:id="rId5"/>
    <sheet name="Est.Resultado Trim. IFRS" sheetId="6" r:id="rId6"/>
    <sheet name="Est.Resultado Trim Resp" sheetId="18" state="hidden" r:id="rId7"/>
    <sheet name="Est.Resultado Anual IFRS" sheetId="8" r:id="rId8"/>
    <sheet name="Flujo Efectivo Anual" sheetId="14" r:id="rId9"/>
    <sheet name="Flujo Efectivo Trimestre" sheetId="12" r:id="rId10"/>
  </sheets>
  <definedNames>
    <definedName name="_xlnm.Print_Area" localSheetId="4">'Balances IFRS'!$A$1:$BP$27</definedName>
    <definedName name="_xlnm.Print_Area" localSheetId="7">'Est.Resultado Anual IFRS'!$A$1:$O$109</definedName>
    <definedName name="_xlnm.Print_Area" localSheetId="6">'Est.Resultado Trim Resp'!$A$1:$AP$111</definedName>
    <definedName name="_xlnm.Print_Area" localSheetId="5">'Est.Resultado Trim. IFRS'!$A$1:$BC$111</definedName>
    <definedName name="_xlnm.Print_Area" localSheetId="9">'Flujo Efectivo Trimestre'!$A$1:$AY$33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4">'Balances IFRS'!$A:$A</definedName>
    <definedName name="_xlnm.Print_Titles" localSheetId="6">'Est.Resultado Trim Resp'!$A:$A</definedName>
    <definedName name="_xlnm.Print_Titles" localSheetId="5">'Est.Resultado Trim. IFRS'!$A:$A</definedName>
    <definedName name="_xlnm.Print_Titles" localSheetId="9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<sst xmlns="http://schemas.openxmlformats.org/spreadsheetml/2006/main" count="921" uniqueCount="252">
  <si>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</si>
  <si>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</si>
  <si>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</si>
  <si>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</si>
  <si>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</si>
  <si>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</si>
  <si>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</si>
  <si>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</si>
  <si>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</si>
  <si>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</si>
  <si>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</si>
  <si>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</si>
  <si>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</si>
  <si>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</si>
  <si>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</si>
  <si>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</si>
  <si>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</si>
  <si>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</si>
  <si>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</si>
  <si>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</si>
  <si>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</si>
  <si>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</si>
  <si>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</si>
  <si>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</si>
  <si>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</si>
  <si>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</si>
  <si>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</si>
  <si>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</si>
  <si>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</si>
  <si>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</si>
  <si>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</si>
  <si>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</si>
  <si>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</si>
  <si>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</si>
  <si>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</si>
  <si>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</si>
  <si>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</si>
  <si>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</si>
  <si>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</si>
  <si>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</si>
  <si>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</si>
  <si>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</si>
  <si>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</si>
  <si>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</si>
  <si>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</si>
  <si>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</si>
  <si>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</si>
  <si>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</si>
  <si>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</si>
  <si>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</si>
  <si>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</si>
  <si>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</si>
  <si>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</si>
  <si>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</si>
  <si>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</si>
  <si>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</si>
  <si>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</si>
  <si>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</si>
  <si>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</si>
  <si>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</si>
  <si>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</si>
  <si>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</si>
  <si>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</si>
  <si>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</si>
  <si>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</si>
  <si>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</si>
  <si>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</si>
  <si>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</si>
  <si>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</si>
  <si>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</si>
  <si>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</si>
  <si>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</si>
  <si>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</si>
  <si>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</si>
  <si>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</si>
  <si>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</si>
  <si>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</si>
  <si>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</si>
  <si>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</si>
  <si>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</si>
  <si>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</si>
  <si>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</si>
  <si>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</si>
  <si>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</si>
  <si>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</si>
  <si>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</si>
  <si>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 </t>
  </si>
  <si>
    <t>1T10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</si>
  <si>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</si>
  <si>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</si>
  <si>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</si>
  <si>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</si>
  <si>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</si>
  <si>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</si>
  <si>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</si>
  <si>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</si>
  <si>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</si>
  <si>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</si>
  <si>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</si>
  <si>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</si>
  <si>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</si>
  <si>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</si>
  <si>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</si>
  <si>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</si>
  <si>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</si>
  <si>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</si>
  <si>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</si>
  <si>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</si>
  <si>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</si>
  <si>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</si>
  <si>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</si>
  <si>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</si>
  <si>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</si>
  <si>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</si>
  <si>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</si>
  <si>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</si>
  <si>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</si>
  <si>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</si>
  <si>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</si>
  <si>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</si>
  <si>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Capex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</si>
  <si>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</si>
  <si>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</si>
  <si>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</si>
  <si>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</si>
  <si>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</si>
  <si>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</si>
  <si>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</si>
  <si>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</si>
  <si>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</si>
  <si>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</si>
  <si>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</si>
  <si>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</si>
  <si>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</si>
  <si>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</si>
  <si>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</si>
  <si>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</si>
  <si>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</si>
  <si>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</si>
  <si>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</si>
  <si>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</si>
  <si>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</si>
  <si>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</si>
  <si>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</si>
  <si>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</si>
  <si>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</si>
  <si>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</si>
  <si>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</si>
  <si>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</si>
  <si>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Año 2021 Brasil Reclasificación de los Ingresos entre DB y DS, por temas de clasificación de clientes con la nueva estructura 2022</t>
  </si>
  <si>
    <t>3T22</t>
  </si>
  <si>
    <t>Cono Sur</t>
  </si>
  <si>
    <t>4T22</t>
  </si>
  <si>
    <t>1T23</t>
  </si>
  <si>
    <t>2T23</t>
  </si>
  <si>
    <t>Ajuste de Eliminación</t>
  </si>
  <si>
    <t>3T23</t>
  </si>
  <si>
    <t>4T23</t>
  </si>
  <si>
    <t>1T24</t>
  </si>
  <si>
    <t>Otros Pasivos no Corrientes</t>
  </si>
  <si>
    <t>Transactional Business</t>
  </si>
  <si>
    <t>2T24</t>
  </si>
  <si>
    <t>3T24</t>
  </si>
  <si>
    <t>4T24</t>
  </si>
  <si>
    <t>Fecha Cierre</t>
  </si>
  <si>
    <t>Comentario</t>
  </si>
  <si>
    <t>Región</t>
  </si>
  <si>
    <t xml:space="preserve">Ajuste Cluster </t>
  </si>
  <si>
    <t>Año 2024, se realiza reclasificación en 2023 por comparativo correcto de Multicaja, en nov-23 realizó una reclasificación acumulada entre costos y gastos.</t>
  </si>
  <si>
    <t>Año 2015 en Brasil se realiza manualmente un proforma, asociado a la reclasificación de gastos a costos de CTIS (TI y Gcia. Gral.) Son M$ 9.027.942 año.</t>
  </si>
  <si>
    <t>Año 2021 y  2022, en Quintec Distribución se realiza reclasificación   entre Costos y Gastos de Adm, que aumenta los costos y disminuye el GAV</t>
  </si>
  <si>
    <t>Se agrega Ajuste de Eliminación, corresponde a las transacciones entre diferentes cluster. Adicionalmente, el segundo y tercer trimestre del año 2022 incluyen reclasificación de Ingresos por líneas de negocio.</t>
  </si>
  <si>
    <t>24-04-2024: Año 2023 se reclasifica Multicaja, que tenía costos en gastos y en Q4 ya queda ok (fue regualizado en cierre nov-23).</t>
  </si>
  <si>
    <t>Q4 tiene ajustes en Flujo 2023 que no se reflejan de forma retroactiva</t>
  </si>
  <si>
    <t>Q4-23 tiene ajustes manuales acumulados a diciembre por reclasificación de arriendos y facility de SONDA S.A.</t>
  </si>
  <si>
    <t>Chile</t>
  </si>
  <si>
    <t>Ajuste de Eliminación, corresponde a las transacciones entre diferentes cluster. Adicionalmente, el segundo y tercer trimestre del año 2022 incluyen reclasificación de Ingresos por líneas de negocio.</t>
  </si>
  <si>
    <t>General</t>
  </si>
  <si>
    <t>1T25</t>
  </si>
  <si>
    <t xml:space="preserve">Brasil, en cierre Sept-24, se realizó reclasificación PRS en año 2023, el cual disminuye Digital Business y aumenta Digital Services. </t>
  </si>
  <si>
    <t xml:space="preserve">Brasil, en cierre Jun-24, se realizó reclasificación PRS en año 2023 y 2024 el cual disminuye Digital Business y aumenta Digital Services. </t>
  </si>
  <si>
    <t>Q1, Q2, Q3 y Q4 del año 2024, se reclasifica manualmente entre Costos de Vta. Y GAV, por tema de arriendo y facility en SONDA S.A.</t>
  </si>
  <si>
    <t>Regiones</t>
  </si>
  <si>
    <t>Q1 año 2024, se reclasifica ingresos desde Digital Services a Digital Business en todos los cluster por Cibersecurity y Cloud.</t>
  </si>
  <si>
    <t>Q1 año 2025, se reclasifica manualmente EBITDA por error quedó en Ajuste de Consolidación.</t>
  </si>
  <si>
    <t>2T25</t>
  </si>
  <si>
    <t>Cash Flow Summary</t>
  </si>
  <si>
    <t xml:space="preserve">Millions of Chilean pesos Ch$ </t>
  </si>
  <si>
    <t>Charges for Operating Activities</t>
  </si>
  <si>
    <t>Payments for Operating Activities</t>
  </si>
  <si>
    <t>Others</t>
  </si>
  <si>
    <t>Net Cash Flow from Operating Activities</t>
  </si>
  <si>
    <t>Permanent Investments</t>
  </si>
  <si>
    <t>Investments in Fixed and Intangible Assets</t>
  </si>
  <si>
    <t>Net Cash Flow from Investing Activities</t>
  </si>
  <si>
    <t>Dividends Paid</t>
  </si>
  <si>
    <t>Interest Paid</t>
  </si>
  <si>
    <t>Net Bank Financing</t>
  </si>
  <si>
    <t>Net Cash Flow from Financing Activities</t>
  </si>
  <si>
    <t>Effects of Exchange Rate Changes on Cash and Cash Equivalents</t>
  </si>
  <si>
    <t>Cash and Cash Equivalents at the beginning of the period</t>
  </si>
  <si>
    <t>Cash Flow SUMMARY</t>
  </si>
  <si>
    <t>Note: Historical figures reported for each quarter.</t>
  </si>
  <si>
    <t>SUMMARY OF COMPREHENSIVE INCOME STATEMENTS BY FUNCTION</t>
  </si>
  <si>
    <t>Incomes for Ordinary Activities</t>
  </si>
  <si>
    <t>Cost of Sales</t>
  </si>
  <si>
    <t>Gross Profit</t>
  </si>
  <si>
    <t>Others Incomes</t>
  </si>
  <si>
    <t>Administration Expenses (GAVS)</t>
  </si>
  <si>
    <t>Financial Incomes</t>
  </si>
  <si>
    <t>Financial Costs</t>
  </si>
  <si>
    <t>Foreign Currency Exchange Gains (Losses)</t>
  </si>
  <si>
    <t>Results by Readjustment Units</t>
  </si>
  <si>
    <t>Other Expenses</t>
  </si>
  <si>
    <t>Total Other Operating Items</t>
  </si>
  <si>
    <t>Profit Before Taxes</t>
  </si>
  <si>
    <t>Taxes</t>
  </si>
  <si>
    <t>Profit from Continuing Operations</t>
  </si>
  <si>
    <t>Profit (loss) attributable to Non-controlling Owners</t>
  </si>
  <si>
    <t>Profit (loss) attributable to the Controling Owners</t>
  </si>
  <si>
    <t>REGIONAL QUARTERLY SUMMARY</t>
  </si>
  <si>
    <t>South Cone Region</t>
  </si>
  <si>
    <t>Incomes</t>
  </si>
  <si>
    <t>Operacional Result (EBIT)</t>
  </si>
  <si>
    <t>Operacional Margin</t>
  </si>
  <si>
    <t>EBITDA Margin</t>
  </si>
  <si>
    <t>Andean Region</t>
  </si>
  <si>
    <t>North America</t>
  </si>
  <si>
    <r>
      <t xml:space="preserve">Elimination Adjustment </t>
    </r>
    <r>
      <rPr>
        <b/>
        <vertAlign val="superscript"/>
        <sz val="11"/>
        <rFont val="Roboto"/>
      </rPr>
      <t>(*)</t>
    </r>
  </si>
  <si>
    <t>Consolidated</t>
  </si>
  <si>
    <t>Note: Transactional Business corresponds to the subsidiaries Quintec Distribution + Tecnoglobal + Microgeo + Multicaja.</t>
  </si>
  <si>
    <t>SUMMARY OF FINANCIAL STATEMENTS</t>
  </si>
  <si>
    <t>Assets</t>
  </si>
  <si>
    <t>Current Assets in Operation</t>
  </si>
  <si>
    <t>Cash and Equivalents</t>
  </si>
  <si>
    <t>Accounts Receivable</t>
  </si>
  <si>
    <t>Accounts Receivable from Related Entities, Current</t>
  </si>
  <si>
    <t>Inventory</t>
  </si>
  <si>
    <t>Others Current Assets</t>
  </si>
  <si>
    <t>PP&amp;E</t>
  </si>
  <si>
    <t>Investment</t>
  </si>
  <si>
    <t>Intangible Assets (Goodwill)</t>
  </si>
  <si>
    <t>Others Non Current Assets</t>
  </si>
  <si>
    <t>Liabilities</t>
  </si>
  <si>
    <t>Current Liabilities</t>
  </si>
  <si>
    <t>Others Current Financials Liabilities</t>
  </si>
  <si>
    <t>Others Current Liabilities</t>
  </si>
  <si>
    <t>Others Non Current Financials Liabilities</t>
  </si>
  <si>
    <t>Non-Controlling Interests</t>
  </si>
  <si>
    <t>Controlling Equity</t>
  </si>
  <si>
    <t>Liabilities and Equity</t>
  </si>
  <si>
    <t>Variation 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</si>
</sst>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  <numFmt numFmtId="171" formatCode="_(* #,##0.0_);_(* \(#,##0.0\);_(* &quot;-&quot;_);_(@_)"/>
  </numFmts>
  <fonts count="41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8"/>
      <name val="Trebuchet MS"/>
      <family val="2"/>
    </font>
    <font>
      <sz val="11"/>
      <color rgb="FF000000"/>
      <name val="Roboto"/>
    </font>
    <font>
      <b/>
      <sz val="11"/>
      <color theme="0"/>
      <name val="Trebuchet MS"/>
      <family val="2"/>
    </font>
    <font>
      <sz val="6"/>
      <name val="Roboto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168" fontId="15" fillId="0" borderId="0"/>
    <xf numFmtId="164" fontId="3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6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left" vertical="center" wrapText="1"/>
    </xf>
    <xf numFmtId="167" fontId="2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indent="1"/>
    </xf>
    <xf numFmtId="167" fontId="16" fillId="0" borderId="0" xfId="0" applyNumberFormat="1" applyFont="1"/>
    <xf numFmtId="3" fontId="16" fillId="0" borderId="0" xfId="0" applyNumberFormat="1" applyFont="1"/>
    <xf numFmtId="0" fontId="23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0" borderId="0" xfId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3" fontId="16" fillId="0" borderId="0" xfId="0" applyNumberFormat="1" applyFont="1" applyAlignment="1">
      <alignment horizontal="right" indent="1"/>
    </xf>
    <xf numFmtId="0" fontId="24" fillId="0" borderId="0" xfId="0" applyFont="1"/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166" fontId="25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7" fontId="16" fillId="0" borderId="0" xfId="0" applyNumberFormat="1" applyFont="1" applyAlignment="1">
      <alignment horizontal="right" inden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167" fontId="16" fillId="2" borderId="0" xfId="0" applyNumberFormat="1" applyFont="1" applyFill="1" applyAlignment="1">
      <alignment horizontal="right" indent="1"/>
    </xf>
    <xf numFmtId="169" fontId="16" fillId="0" borderId="0" xfId="0" applyNumberFormat="1" applyFont="1" applyAlignment="1">
      <alignment horizontal="right" indent="1"/>
    </xf>
    <xf numFmtId="0" fontId="16" fillId="0" borderId="1" xfId="0" applyFont="1" applyBorder="1" applyAlignment="1">
      <alignment vertical="center"/>
    </xf>
    <xf numFmtId="167" fontId="16" fillId="0" borderId="1" xfId="0" applyNumberFormat="1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167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167" fontId="21" fillId="0" borderId="4" xfId="0" applyNumberFormat="1" applyFont="1" applyBorder="1" applyAlignment="1">
      <alignment vertical="center"/>
    </xf>
    <xf numFmtId="0" fontId="16" fillId="0" borderId="2" xfId="0" applyFont="1" applyBorder="1" applyAlignment="1">
      <alignment horizontal="left" wrapText="1"/>
    </xf>
    <xf numFmtId="167" fontId="16" fillId="0" borderId="2" xfId="0" applyNumberFormat="1" applyFont="1" applyBorder="1" applyAlignment="1">
      <alignment horizontal="right" indent="1"/>
    </xf>
    <xf numFmtId="0" fontId="29" fillId="0" borderId="0" xfId="0" applyFont="1" applyAlignment="1">
      <alignment vertical="center"/>
    </xf>
    <xf numFmtId="0" fontId="20" fillId="4" borderId="3" xfId="0" applyFont="1" applyFill="1" applyBorder="1" applyAlignment="1">
      <alignment horizontal="left" vertical="center" wrapText="1"/>
    </xf>
    <xf numFmtId="167" fontId="20" fillId="4" borderId="3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 wrapText="1"/>
    </xf>
    <xf numFmtId="167" fontId="20" fillId="4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left" vertical="center" wrapText="1"/>
    </xf>
    <xf numFmtId="167" fontId="27" fillId="3" borderId="0" xfId="0" applyNumberFormat="1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20" fillId="5" borderId="0" xfId="0" applyFont="1" applyFill="1" applyAlignment="1">
      <alignment horizontal="right" vertical="center"/>
    </xf>
    <xf numFmtId="167" fontId="33" fillId="0" borderId="0" xfId="0" applyNumberFormat="1" applyFont="1" applyAlignment="1">
      <alignment horizontal="right" indent="1"/>
    </xf>
    <xf numFmtId="0" fontId="16" fillId="3" borderId="0" xfId="0" applyFont="1" applyFill="1"/>
    <xf numFmtId="167" fontId="27" fillId="0" borderId="0" xfId="0" applyNumberFormat="1" applyFont="1" applyAlignment="1">
      <alignment vertical="center"/>
    </xf>
    <xf numFmtId="0" fontId="34" fillId="0" borderId="0" xfId="0" applyFont="1"/>
    <xf numFmtId="0" fontId="36" fillId="0" borderId="0" xfId="0" applyFont="1"/>
    <xf numFmtId="170" fontId="21" fillId="0" borderId="0" xfId="0" applyNumberFormat="1" applyFont="1" applyAlignment="1">
      <alignment vertical="center"/>
    </xf>
    <xf numFmtId="164" fontId="16" fillId="0" borderId="0" xfId="4" applyFont="1" applyAlignment="1">
      <alignment horizontal="right" indent="1"/>
    </xf>
    <xf numFmtId="17" fontId="0" fillId="0" borderId="5" xfId="0" applyNumberForma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0" xfId="0" applyFont="1" applyFill="1" applyAlignment="1">
      <alignment horizontal="center" vertical="center"/>
    </xf>
    <xf numFmtId="164" fontId="16" fillId="0" borderId="0" xfId="4" applyFont="1"/>
    <xf numFmtId="171" fontId="16" fillId="0" borderId="0" xfId="4" applyNumberFormat="1" applyFont="1"/>
    <xf numFmtId="0" fontId="40" fillId="0" borderId="0" xfId="0" applyFont="1"/>
    <xf numFmtId="49" fontId="7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1"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FF3737"/>
      <color rgb="FF008B9F"/>
      <color rgb="FF023038"/>
      <color rgb="FF4681BD"/>
      <color rgb="FF468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4" t="s">
        <v>65</v>
      </c>
      <c r="B29" s="104"/>
      <c r="C29" s="104"/>
      <c r="D29" s="104"/>
      <c r="E29" s="104"/>
      <c r="F29" s="104"/>
      <c r="G29" s="104"/>
    </row>
    <row r="30" spans="1:13" ht="16.5" customHeight="1" x14ac:dyDescent="0.35">
      <c r="A30" s="104" t="s">
        <v>66</v>
      </c>
      <c r="B30" s="104"/>
      <c r="C30" s="104"/>
      <c r="D30" s="104"/>
      <c r="E30" s="104"/>
      <c r="F30" s="104"/>
      <c r="G30" s="104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Y34"/>
  <sheetViews>
    <sheetView showGridLines="0" tabSelected="1" zoomScale="65" zoomScaleNormal="65" workbookViewId="0">
      <pane xSplit="1" ySplit="6" topLeftCell="AN7" activePane="bottomRight" state="frozen"/>
      <selection pane="topRight"/>
      <selection pane="bottomLeft"/>
      <selection pane="bottomRight" activeCell="A32" sqref="A32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51" ht="18" x14ac:dyDescent="0.35">
      <c r="A1" s="81" t="s">
        <v>21</v>
      </c>
    </row>
    <row r="2" spans="1:51" ht="18" x14ac:dyDescent="0.35">
      <c r="A2" s="78"/>
    </row>
    <row r="3" spans="1:51" ht="18" x14ac:dyDescent="0.35">
      <c r="A3" s="86" t="s">
        <v>186</v>
      </c>
    </row>
    <row r="4" spans="1:51" x14ac:dyDescent="0.35">
      <c r="A4" s="44" t="s">
        <v>187</v>
      </c>
    </row>
    <row r="5" spans="1:51" ht="15.5" x14ac:dyDescent="0.35">
      <c r="A5" s="43"/>
    </row>
    <row r="6" spans="1:51" x14ac:dyDescent="0.35">
      <c r="B6" s="87" t="s">
        <v>100</v>
      </c>
      <c r="C6" s="87" t="s">
        <v>101</v>
      </c>
      <c r="D6" s="87" t="s">
        <v>102</v>
      </c>
      <c r="E6" s="87" t="s">
        <v>103</v>
      </c>
      <c r="F6" s="87" t="s">
        <v>104</v>
      </c>
      <c r="G6" s="87" t="s">
        <v>105</v>
      </c>
      <c r="H6" s="87" t="s">
        <v>106</v>
      </c>
      <c r="I6" s="87" t="s">
        <v>107</v>
      </c>
      <c r="J6" s="87" t="s">
        <v>108</v>
      </c>
      <c r="K6" s="87" t="s">
        <v>109</v>
      </c>
      <c r="L6" s="87" t="s">
        <v>110</v>
      </c>
      <c r="M6" s="87" t="s">
        <v>111</v>
      </c>
      <c r="N6" s="87" t="s">
        <v>112</v>
      </c>
      <c r="O6" s="87" t="s">
        <v>113</v>
      </c>
      <c r="P6" s="87" t="s">
        <v>114</v>
      </c>
      <c r="Q6" s="87" t="s">
        <v>115</v>
      </c>
      <c r="R6" s="87" t="s">
        <v>116</v>
      </c>
      <c r="S6" s="87" t="s">
        <v>117</v>
      </c>
      <c r="T6" s="87" t="s">
        <v>118</v>
      </c>
      <c r="U6" s="87" t="s">
        <v>119</v>
      </c>
      <c r="V6" s="87" t="s">
        <v>121</v>
      </c>
      <c r="W6" s="87" t="s">
        <v>122</v>
      </c>
      <c r="X6" s="87" t="s">
        <v>123</v>
      </c>
      <c r="Y6" s="87" t="s">
        <v>124</v>
      </c>
      <c r="Z6" s="87" t="s">
        <v>125</v>
      </c>
      <c r="AA6" s="87" t="s">
        <v>126</v>
      </c>
      <c r="AB6" s="87" t="s">
        <v>127</v>
      </c>
      <c r="AC6" s="87" t="s">
        <v>128</v>
      </c>
      <c r="AD6" s="87" t="s">
        <v>129</v>
      </c>
      <c r="AE6" s="87" t="s">
        <v>130</v>
      </c>
      <c r="AF6" s="87" t="s">
        <v>131</v>
      </c>
      <c r="AG6" s="87" t="s">
        <v>132</v>
      </c>
      <c r="AH6" s="87" t="s">
        <v>136</v>
      </c>
      <c r="AI6" s="87" t="s">
        <v>137</v>
      </c>
      <c r="AJ6" s="87" t="s">
        <v>138</v>
      </c>
      <c r="AK6" s="87" t="s">
        <v>139</v>
      </c>
      <c r="AL6" s="87" t="s">
        <v>146</v>
      </c>
      <c r="AM6" s="87" t="s">
        <v>148</v>
      </c>
      <c r="AN6" s="87" t="s">
        <v>150</v>
      </c>
      <c r="AO6" s="87" t="s">
        <v>152</v>
      </c>
      <c r="AP6" s="87" t="s">
        <v>153</v>
      </c>
      <c r="AQ6" s="87" t="s">
        <v>154</v>
      </c>
      <c r="AR6" s="87" t="s">
        <v>156</v>
      </c>
      <c r="AS6" s="87" t="s">
        <v>157</v>
      </c>
      <c r="AT6" s="87" t="s">
        <v>158</v>
      </c>
      <c r="AU6" s="87" t="s">
        <v>161</v>
      </c>
      <c r="AV6" s="87" t="s">
        <v>162</v>
      </c>
      <c r="AW6" s="87" t="s">
        <v>163</v>
      </c>
      <c r="AX6" s="87" t="s">
        <v>178</v>
      </c>
      <c r="AY6" s="87" t="s">
        <v>185</v>
      </c>
    </row>
    <row r="9" spans="1:51" x14ac:dyDescent="0.35">
      <c r="A9" s="44" t="s">
        <v>188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413631.745</v>
      </c>
      <c r="AU9" s="30">
        <v>399396.01100000006</v>
      </c>
      <c r="AV9" s="30">
        <v>388221.45600000001</v>
      </c>
      <c r="AW9" s="30">
        <v>477683.07700000005</v>
      </c>
      <c r="AX9" s="30">
        <v>532829.30099999998</v>
      </c>
      <c r="AY9" s="30">
        <v>435027.65600000008</v>
      </c>
    </row>
    <row r="10" spans="1:51" x14ac:dyDescent="0.35">
      <c r="A10" s="44" t="s">
        <v>189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-399371.00400000002</v>
      </c>
      <c r="AU10" s="30">
        <v>-347183.94</v>
      </c>
      <c r="AV10" s="30">
        <v>-319092.43300000008</v>
      </c>
      <c r="AW10" s="30">
        <v>-422417.70399999991</v>
      </c>
      <c r="AX10" s="30">
        <v>-431002.64</v>
      </c>
      <c r="AY10" s="30">
        <v>-405666.80700000003</v>
      </c>
    </row>
    <row r="11" spans="1:51" x14ac:dyDescent="0.35">
      <c r="A11" s="44" t="s">
        <v>190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-38408.171999999962</v>
      </c>
      <c r="AU11" s="30">
        <v>-21140.976000000082</v>
      </c>
      <c r="AV11" s="30">
        <v>-25680.980999999912</v>
      </c>
      <c r="AW11" s="30">
        <v>-33000.698000000091</v>
      </c>
      <c r="AX11" s="30">
        <v>-47125.694999999949</v>
      </c>
      <c r="AY11" s="30">
        <v>-32168.213000000105</v>
      </c>
    </row>
    <row r="12" spans="1:51" ht="9.9" customHeight="1" x14ac:dyDescent="0.35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s="37" customFormat="1" x14ac:dyDescent="0.35">
      <c r="A13" s="74" t="s">
        <v>191</v>
      </c>
      <c r="B13" s="75">
        <v>23981.670999999998</v>
      </c>
      <c r="C13" s="75">
        <v>15834.439000000002</v>
      </c>
      <c r="D13" s="75">
        <v>33781.357000000004</v>
      </c>
      <c r="E13" s="75">
        <v>25954.862999999998</v>
      </c>
      <c r="F13" s="75">
        <v>18499.335999999999</v>
      </c>
      <c r="G13" s="75">
        <v>3406.619999999999</v>
      </c>
      <c r="H13" s="75">
        <v>25272.728000000003</v>
      </c>
      <c r="I13" s="75">
        <v>19605.655999999995</v>
      </c>
      <c r="J13" s="75">
        <v>12871.459000000001</v>
      </c>
      <c r="K13" s="75">
        <v>4329.0729999999985</v>
      </c>
      <c r="L13" s="75">
        <v>20944.128000000004</v>
      </c>
      <c r="M13" s="75">
        <v>13093.274999999994</v>
      </c>
      <c r="N13" s="75">
        <v>31086.196</v>
      </c>
      <c r="O13" s="75">
        <v>-13339.462</v>
      </c>
      <c r="P13" s="75">
        <v>26002.155999999999</v>
      </c>
      <c r="Q13" s="75">
        <v>23772.107000000004</v>
      </c>
      <c r="R13" s="75">
        <v>-5428.6329999999998</v>
      </c>
      <c r="S13" s="75">
        <v>13705.300999999999</v>
      </c>
      <c r="T13" s="75">
        <v>10355.338000000002</v>
      </c>
      <c r="U13" s="75">
        <v>20917.405999999995</v>
      </c>
      <c r="V13" s="75">
        <v>10083.299000000001</v>
      </c>
      <c r="W13" s="75">
        <v>13715.72</v>
      </c>
      <c r="X13" s="75">
        <v>-15124.021000000001</v>
      </c>
      <c r="Y13" s="75">
        <v>30982.188999999998</v>
      </c>
      <c r="Z13" s="75">
        <v>7782.9359999999997</v>
      </c>
      <c r="AA13" s="75">
        <v>13644.076999999999</v>
      </c>
      <c r="AB13" s="75">
        <v>11523.164000000004</v>
      </c>
      <c r="AC13" s="75">
        <v>24858.600999999995</v>
      </c>
      <c r="AD13" s="75">
        <v>14362.02</v>
      </c>
      <c r="AE13" s="75">
        <v>21943.011999999999</v>
      </c>
      <c r="AF13" s="75">
        <v>52489.373</v>
      </c>
      <c r="AG13" s="75">
        <v>32977.880000000005</v>
      </c>
      <c r="AH13" s="75">
        <v>7615.5879999999997</v>
      </c>
      <c r="AI13" s="75">
        <v>17482.055</v>
      </c>
      <c r="AJ13" s="75">
        <v>16797.263000000003</v>
      </c>
      <c r="AK13" s="75">
        <v>44303.262000000002</v>
      </c>
      <c r="AL13" s="75">
        <v>-1063.123</v>
      </c>
      <c r="AM13" s="75">
        <v>-3449.4609999999998</v>
      </c>
      <c r="AN13" s="75">
        <v>29341.412</v>
      </c>
      <c r="AO13" s="75">
        <v>33814.101999999999</v>
      </c>
      <c r="AP13" s="75">
        <v>3681.913</v>
      </c>
      <c r="AQ13" s="75">
        <v>6230.875</v>
      </c>
      <c r="AR13" s="75">
        <v>18868.928</v>
      </c>
      <c r="AS13" s="75">
        <v>15081.184000000001</v>
      </c>
      <c r="AT13" s="75">
        <v>-24147.431</v>
      </c>
      <c r="AU13" s="75">
        <v>31071.095000000001</v>
      </c>
      <c r="AV13" s="75">
        <v>43448.042000000001</v>
      </c>
      <c r="AW13" s="75">
        <v>22264.674999999996</v>
      </c>
      <c r="AX13" s="75">
        <v>54700.966</v>
      </c>
      <c r="AY13" s="75">
        <v>-2807.3640000000014</v>
      </c>
    </row>
    <row r="14" spans="1:51" x14ac:dyDescent="0.35">
      <c r="A14" s="46"/>
    </row>
    <row r="15" spans="1:51" x14ac:dyDescent="0.35">
      <c r="A15" s="44" t="s">
        <v>120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-7027.2920000000004</v>
      </c>
      <c r="AU15" s="30">
        <v>-8464.0560000000005</v>
      </c>
      <c r="AV15" s="30">
        <v>-8512.2099999999973</v>
      </c>
      <c r="AW15" s="30">
        <v>-7105.9150000000009</v>
      </c>
      <c r="AX15" s="30">
        <v>-5067.7250000000004</v>
      </c>
      <c r="AY15" s="30">
        <v>-6177.009</v>
      </c>
    </row>
    <row r="16" spans="1:51" x14ac:dyDescent="0.35">
      <c r="A16" s="40" t="s">
        <v>192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  <c r="AX16" s="30">
        <v>0</v>
      </c>
      <c r="AY16" s="30">
        <v>0</v>
      </c>
    </row>
    <row r="17" spans="1:51" x14ac:dyDescent="0.35">
      <c r="A17" s="40" t="s">
        <v>193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-7027.2920000000004</v>
      </c>
      <c r="AU17" s="30">
        <v>-8464.0560000000005</v>
      </c>
      <c r="AV17" s="30">
        <v>-6124.0019999999986</v>
      </c>
      <c r="AW17" s="30">
        <v>-7105.9150000000009</v>
      </c>
      <c r="AX17" s="30">
        <v>-5067.7250000000004</v>
      </c>
      <c r="AY17" s="30">
        <v>-6177.009</v>
      </c>
    </row>
    <row r="18" spans="1:51" x14ac:dyDescent="0.35">
      <c r="A18" s="44" t="s">
        <v>190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1587.1490000000003</v>
      </c>
      <c r="AU18" s="30">
        <v>1138.4919999999993</v>
      </c>
      <c r="AV18" s="30">
        <v>2561.5749999999971</v>
      </c>
      <c r="AW18" s="30">
        <v>2096.1880000000019</v>
      </c>
      <c r="AX18" s="30">
        <v>2381.5160000000005</v>
      </c>
      <c r="AY18" s="30">
        <v>1955.2629999999999</v>
      </c>
    </row>
    <row r="19" spans="1:51" ht="9.9" customHeight="1" x14ac:dyDescent="0.3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</row>
    <row r="20" spans="1:51" s="37" customFormat="1" x14ac:dyDescent="0.35">
      <c r="A20" s="38" t="s">
        <v>194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-5440.143</v>
      </c>
      <c r="AU20" s="39">
        <v>-7325.5640000000003</v>
      </c>
      <c r="AV20" s="39">
        <v>-5950.6350000000002</v>
      </c>
      <c r="AW20" s="39">
        <v>-5009.726999999999</v>
      </c>
      <c r="AX20" s="39">
        <v>-2686.2089999999998</v>
      </c>
      <c r="AY20" s="39">
        <v>-4221.7460000000001</v>
      </c>
    </row>
    <row r="21" spans="1:51" x14ac:dyDescent="0.35">
      <c r="A21" s="46"/>
    </row>
    <row r="22" spans="1:51" x14ac:dyDescent="0.35">
      <c r="A22" s="44" t="s">
        <v>195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  <c r="AX22" s="30">
        <v>-1.327</v>
      </c>
      <c r="AY22" s="30">
        <v>-13968.654</v>
      </c>
    </row>
    <row r="23" spans="1:51" x14ac:dyDescent="0.35">
      <c r="A23" s="44" t="s">
        <v>196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-5034.6989999999996</v>
      </c>
      <c r="AU23" s="30">
        <v>-6441.3879999999999</v>
      </c>
      <c r="AV23" s="30">
        <v>-6694.4809999999998</v>
      </c>
      <c r="AW23" s="30">
        <v>-4448.6739999999991</v>
      </c>
      <c r="AX23" s="30">
        <v>-4914.83</v>
      </c>
      <c r="AY23" s="30">
        <v>-6170.5810000000001</v>
      </c>
    </row>
    <row r="24" spans="1:51" x14ac:dyDescent="0.35">
      <c r="A24" s="44" t="s">
        <v>197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  <c r="AX24" s="30">
        <v>-4883.1549999999997</v>
      </c>
      <c r="AY24" s="30">
        <v>-659.89699999999993</v>
      </c>
    </row>
    <row r="25" spans="1:51" x14ac:dyDescent="0.35">
      <c r="A25" s="44" t="s">
        <v>190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-10135.342000000001</v>
      </c>
      <c r="AU25" s="30">
        <v>14256.48</v>
      </c>
      <c r="AV25" s="30">
        <v>5219.2169999999978</v>
      </c>
      <c r="AW25" s="30">
        <v>-11353.491000000002</v>
      </c>
      <c r="AX25" s="30">
        <v>-11631.902999999998</v>
      </c>
      <c r="AY25" s="30">
        <v>-11200.988000000001</v>
      </c>
    </row>
    <row r="26" spans="1:51" ht="9.9" customHeight="1" x14ac:dyDescent="0.35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</row>
    <row r="27" spans="1:51" s="37" customFormat="1" x14ac:dyDescent="0.35">
      <c r="A27" s="74" t="s">
        <v>198</v>
      </c>
      <c r="B27" s="75">
        <v>48881.798999999999</v>
      </c>
      <c r="C27" s="75">
        <v>-15348.345999999998</v>
      </c>
      <c r="D27" s="75">
        <v>-25357.923999999999</v>
      </c>
      <c r="E27" s="75">
        <v>-11419.371000000001</v>
      </c>
      <c r="F27" s="75">
        <v>-2461.4499999999998</v>
      </c>
      <c r="G27" s="75">
        <v>-62803.679000000004</v>
      </c>
      <c r="H27" s="75">
        <v>-24659.956999999995</v>
      </c>
      <c r="I27" s="75">
        <v>-13512.456000000006</v>
      </c>
      <c r="J27" s="75">
        <v>-1068.413</v>
      </c>
      <c r="K27" s="75">
        <v>-16510.704999999998</v>
      </c>
      <c r="L27" s="75">
        <v>-15098.843000000001</v>
      </c>
      <c r="M27" s="75">
        <v>9.7969999999986612</v>
      </c>
      <c r="N27" s="75">
        <v>-7125.5410000000002</v>
      </c>
      <c r="O27" s="75">
        <v>-11511.93</v>
      </c>
      <c r="P27" s="75">
        <v>-12764.912</v>
      </c>
      <c r="Q27" s="75">
        <v>67678.747000000003</v>
      </c>
      <c r="R27" s="75">
        <v>5229.1000000000004</v>
      </c>
      <c r="S27" s="75">
        <v>17585.902999999998</v>
      </c>
      <c r="T27" s="75">
        <v>-12450.793000000001</v>
      </c>
      <c r="U27" s="75">
        <v>-36644.078999999998</v>
      </c>
      <c r="V27" s="75">
        <v>1564.0250000000001</v>
      </c>
      <c r="W27" s="75">
        <v>-38774.366000000002</v>
      </c>
      <c r="X27" s="75">
        <v>15842.474999999999</v>
      </c>
      <c r="Y27" s="75">
        <v>-8410.0999999999985</v>
      </c>
      <c r="Z27" s="75">
        <v>1383.653</v>
      </c>
      <c r="AA27" s="75">
        <v>4350.4619999999995</v>
      </c>
      <c r="AB27" s="75">
        <v>75608.443999999989</v>
      </c>
      <c r="AC27" s="75">
        <v>-10700.838999999993</v>
      </c>
      <c r="AD27" s="75">
        <v>-2290.1750000000002</v>
      </c>
      <c r="AE27" s="75">
        <v>28306.504000000001</v>
      </c>
      <c r="AF27" s="75">
        <v>-13662.732000000002</v>
      </c>
      <c r="AG27" s="75">
        <v>-33664.008000000002</v>
      </c>
      <c r="AH27" s="75">
        <v>-29439.945</v>
      </c>
      <c r="AI27" s="75">
        <v>-15193.690000000002</v>
      </c>
      <c r="AJ27" s="75">
        <v>-15920.146000000001</v>
      </c>
      <c r="AK27" s="75">
        <v>-23301.150999999998</v>
      </c>
      <c r="AL27" s="75">
        <v>-4384.1580000000004</v>
      </c>
      <c r="AM27" s="75">
        <v>-8206.148000000001</v>
      </c>
      <c r="AN27" s="75">
        <v>-14993.079999999998</v>
      </c>
      <c r="AO27" s="75">
        <v>-18413.519</v>
      </c>
      <c r="AP27" s="75">
        <v>-7370.5129999999999</v>
      </c>
      <c r="AQ27" s="75">
        <v>-35353.751000000004</v>
      </c>
      <c r="AR27" s="75">
        <v>-21549.875999999997</v>
      </c>
      <c r="AS27" s="75">
        <v>19906.773999999998</v>
      </c>
      <c r="AT27" s="75">
        <v>-6219.4780000000001</v>
      </c>
      <c r="AU27" s="75">
        <v>-11681.870000000003</v>
      </c>
      <c r="AV27" s="75">
        <v>-20642.66</v>
      </c>
      <c r="AW27" s="75">
        <v>-5731.0339999999997</v>
      </c>
      <c r="AX27" s="75">
        <v>-21431.215</v>
      </c>
      <c r="AY27" s="75">
        <v>-32000.12</v>
      </c>
    </row>
    <row r="28" spans="1:51" ht="12.9" customHeight="1" x14ac:dyDescent="0.35">
      <c r="A28" s="46"/>
    </row>
    <row r="29" spans="1:51" ht="16.5" customHeight="1" x14ac:dyDescent="0.35">
      <c r="A29" s="47" t="s">
        <v>199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-4871.4179999999997</v>
      </c>
      <c r="AV29" s="30">
        <v>-4299.1819999999998</v>
      </c>
      <c r="AW29" s="30">
        <v>5144.6469999999999</v>
      </c>
      <c r="AX29" s="30">
        <v>-2562.0920000000001</v>
      </c>
      <c r="AY29" s="30">
        <v>-791.87699999999995</v>
      </c>
    </row>
    <row r="30" spans="1:51" ht="16.5" customHeight="1" x14ac:dyDescent="0.35">
      <c r="A30" s="47" t="s">
        <v>200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  <c r="AX30" s="30">
        <v>143982.054</v>
      </c>
      <c r="AY30" s="30">
        <v>0</v>
      </c>
    </row>
    <row r="31" spans="1:51" ht="9.9" customHeight="1" x14ac:dyDescent="0.3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</row>
    <row r="32" spans="1:51" s="37" customFormat="1" ht="26" customHeight="1" x14ac:dyDescent="0.35">
      <c r="A32" s="82" t="s">
        <v>251</v>
      </c>
      <c r="B32" s="83">
        <v>146752.40100000001</v>
      </c>
      <c r="C32" s="83">
        <v>8830.2770000000019</v>
      </c>
      <c r="D32" s="83">
        <v>6731.1539999999804</v>
      </c>
      <c r="E32" s="83">
        <v>8547.1879999999946</v>
      </c>
      <c r="F32" s="83">
        <v>181419.837</v>
      </c>
      <c r="G32" s="83">
        <v>-104073.56600000001</v>
      </c>
      <c r="H32" s="83">
        <v>556.85500000001048</v>
      </c>
      <c r="I32" s="83">
        <v>686.98799999999756</v>
      </c>
      <c r="J32" s="83">
        <v>79898.512000000002</v>
      </c>
      <c r="K32" s="83">
        <v>-18686.592000000004</v>
      </c>
      <c r="L32" s="83">
        <v>-1887.5469999999987</v>
      </c>
      <c r="M32" s="83">
        <v>9067.8009999999995</v>
      </c>
      <c r="N32" s="83">
        <v>83919.929000000004</v>
      </c>
      <c r="O32" s="83">
        <v>-30256.397000000004</v>
      </c>
      <c r="P32" s="83">
        <v>6831.6750000000029</v>
      </c>
      <c r="Q32" s="83">
        <v>3922.1319999999978</v>
      </c>
      <c r="R32" s="83">
        <v>60118.057999999997</v>
      </c>
      <c r="S32" s="83">
        <v>4773.6240000000034</v>
      </c>
      <c r="T32" s="83">
        <v>-10920.573000000004</v>
      </c>
      <c r="U32" s="83">
        <v>-13125.987999999998</v>
      </c>
      <c r="V32" s="83">
        <v>76685.305999999997</v>
      </c>
      <c r="W32" s="83">
        <v>-32889.337999999996</v>
      </c>
      <c r="X32" s="83">
        <v>-3784.6610000000001</v>
      </c>
      <c r="Y32" s="83">
        <v>9381.3989999999976</v>
      </c>
      <c r="Z32" s="83">
        <v>43471.372000000003</v>
      </c>
      <c r="AA32" s="83">
        <v>8952.8609999999971</v>
      </c>
      <c r="AB32" s="83">
        <v>92217.414023999969</v>
      </c>
      <c r="AC32" s="83">
        <v>-5902.2819999999774</v>
      </c>
      <c r="AD32" s="83">
        <v>141313.954</v>
      </c>
      <c r="AE32" s="83">
        <v>33967.524000000005</v>
      </c>
      <c r="AF32" s="83">
        <v>27719.775999999983</v>
      </c>
      <c r="AG32" s="83">
        <v>-14491.731</v>
      </c>
      <c r="AH32" s="83">
        <v>157735.712</v>
      </c>
      <c r="AI32" s="83">
        <v>4409.7770000000019</v>
      </c>
      <c r="AJ32" s="83">
        <v>999.1929999999993</v>
      </c>
      <c r="AK32" s="83">
        <v>13426.772999999986</v>
      </c>
      <c r="AL32" s="83">
        <v>156665.14799999999</v>
      </c>
      <c r="AM32" s="83">
        <v>-5471.537491999974</v>
      </c>
      <c r="AN32" s="83">
        <v>8160.1304919999966</v>
      </c>
      <c r="AO32" s="83">
        <v>-11556.432000000001</v>
      </c>
      <c r="AP32" s="83">
        <v>144850.899</v>
      </c>
      <c r="AQ32" s="83">
        <v>-42330.274000000005</v>
      </c>
      <c r="AR32" s="83">
        <v>-4295.4949999999953</v>
      </c>
      <c r="AS32" s="83">
        <v>35910.217999999993</v>
      </c>
      <c r="AT32" s="83">
        <v>107565.685</v>
      </c>
      <c r="AU32" s="83">
        <v>7192.2419999999984</v>
      </c>
      <c r="AV32" s="83">
        <v>12555.566000000006</v>
      </c>
      <c r="AW32" s="83">
        <v>16668.561000000002</v>
      </c>
      <c r="AX32" s="83">
        <v>172003.50399999999</v>
      </c>
      <c r="AY32" s="83">
        <v>-39821.108999999997</v>
      </c>
    </row>
    <row r="34" spans="1:1" x14ac:dyDescent="0.35">
      <c r="A34" s="31" t="s">
        <v>202</v>
      </c>
    </row>
  </sheetData>
  <phoneticPr fontId="37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56C3-C909-4280-A254-776E21BDB0DC}">
  <dimension ref="C2:E17"/>
  <sheetViews>
    <sheetView showGridLines="0" zoomScaleNormal="100" workbookViewId="0">
      <selection activeCell="D20" sqref="D20"/>
    </sheetView>
  </sheetViews>
  <sheetFormatPr baseColWidth="10" defaultRowHeight="14.5" x14ac:dyDescent="0.35"/>
  <cols>
    <col min="3" max="3" width="16.33203125" customWidth="1"/>
    <col min="4" max="4" width="96.4140625" customWidth="1"/>
    <col min="5" max="5" width="19.9140625" customWidth="1"/>
  </cols>
  <sheetData>
    <row r="2" spans="3:5" s="98" customFormat="1" ht="21.65" customHeight="1" x14ac:dyDescent="0.35">
      <c r="C2" s="99" t="s">
        <v>164</v>
      </c>
      <c r="D2" s="100" t="s">
        <v>165</v>
      </c>
      <c r="E2" s="100" t="s">
        <v>166</v>
      </c>
    </row>
    <row r="3" spans="3:5" ht="29" x14ac:dyDescent="0.35">
      <c r="C3" s="95" t="s">
        <v>177</v>
      </c>
      <c r="D3" s="96" t="s">
        <v>176</v>
      </c>
      <c r="E3" s="97"/>
    </row>
    <row r="4" spans="3:5" ht="29" x14ac:dyDescent="0.35">
      <c r="C4" s="95"/>
      <c r="D4" s="96" t="s">
        <v>169</v>
      </c>
      <c r="E4" s="97" t="s">
        <v>147</v>
      </c>
    </row>
    <row r="5" spans="3:5" ht="29" x14ac:dyDescent="0.35">
      <c r="C5" s="95"/>
      <c r="D5" s="96" t="s">
        <v>149</v>
      </c>
      <c r="E5" s="97" t="s">
        <v>147</v>
      </c>
    </row>
    <row r="6" spans="3:5" ht="29" x14ac:dyDescent="0.35">
      <c r="C6" s="95"/>
      <c r="D6" s="96" t="s">
        <v>170</v>
      </c>
      <c r="E6" s="97" t="s">
        <v>151</v>
      </c>
    </row>
    <row r="7" spans="3:5" ht="29" x14ac:dyDescent="0.35">
      <c r="C7" s="95">
        <v>45352</v>
      </c>
      <c r="D7" s="96" t="s">
        <v>171</v>
      </c>
      <c r="E7" s="97" t="s">
        <v>167</v>
      </c>
    </row>
    <row r="8" spans="3:5" ht="29" x14ac:dyDescent="0.35">
      <c r="C8" s="95">
        <v>45352</v>
      </c>
      <c r="D8" s="96" t="s">
        <v>168</v>
      </c>
      <c r="E8" s="97" t="s">
        <v>151</v>
      </c>
    </row>
    <row r="9" spans="3:5" ht="29" x14ac:dyDescent="0.35">
      <c r="C9" s="95">
        <v>45352</v>
      </c>
      <c r="D9" s="96" t="s">
        <v>172</v>
      </c>
      <c r="E9" s="97" t="s">
        <v>151</v>
      </c>
    </row>
    <row r="10" spans="3:5" ht="29" x14ac:dyDescent="0.35">
      <c r="C10" s="95">
        <v>45444</v>
      </c>
      <c r="D10" s="96" t="s">
        <v>180</v>
      </c>
      <c r="E10" s="97" t="s">
        <v>147</v>
      </c>
    </row>
    <row r="11" spans="3:5" ht="29" x14ac:dyDescent="0.35">
      <c r="C11" s="95">
        <v>45536</v>
      </c>
      <c r="D11" s="96" t="s">
        <v>179</v>
      </c>
      <c r="E11" s="97" t="s">
        <v>147</v>
      </c>
    </row>
    <row r="12" spans="3:5" x14ac:dyDescent="0.35">
      <c r="C12" s="95">
        <v>45627</v>
      </c>
      <c r="D12" s="96" t="s">
        <v>173</v>
      </c>
      <c r="E12" s="97"/>
    </row>
    <row r="13" spans="3:5" x14ac:dyDescent="0.35">
      <c r="C13" s="95">
        <v>45627</v>
      </c>
      <c r="D13" s="96" t="s">
        <v>174</v>
      </c>
      <c r="E13" s="97" t="s">
        <v>175</v>
      </c>
    </row>
    <row r="14" spans="3:5" ht="29" x14ac:dyDescent="0.35">
      <c r="C14" s="95">
        <v>45717</v>
      </c>
      <c r="D14" s="96" t="s">
        <v>183</v>
      </c>
      <c r="E14" s="97" t="s">
        <v>182</v>
      </c>
    </row>
    <row r="15" spans="3:5" ht="29" x14ac:dyDescent="0.35">
      <c r="C15" s="95">
        <v>45717</v>
      </c>
      <c r="D15" s="96" t="s">
        <v>181</v>
      </c>
      <c r="E15" s="97" t="s">
        <v>151</v>
      </c>
    </row>
    <row r="16" spans="3:5" x14ac:dyDescent="0.35">
      <c r="C16" s="95">
        <v>45717</v>
      </c>
      <c r="D16" s="96" t="s">
        <v>184</v>
      </c>
      <c r="E16" s="97" t="s">
        <v>151</v>
      </c>
    </row>
    <row r="17" spans="3:5" x14ac:dyDescent="0.35">
      <c r="C17" s="95">
        <v>45444</v>
      </c>
      <c r="D17" s="96"/>
      <c r="E17" s="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P61"/>
  <sheetViews>
    <sheetView showGridLines="0" zoomScale="65" zoomScaleNormal="65" zoomScaleSheetLayoutView="80" workbookViewId="0">
      <pane xSplit="1" topLeftCell="AU1" activePane="topRight" state="frozenSplit"/>
      <selection activeCell="N35" sqref="N35"/>
      <selection pane="topRight" activeCell="BA15" sqref="BA15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55" width="11" style="31"/>
    <col min="56" max="59" width="11.83203125" style="31" bestFit="1" customWidth="1"/>
    <col min="60" max="61" width="12.25" style="31" bestFit="1" customWidth="1"/>
    <col min="62" max="65" width="11.83203125" style="31" bestFit="1" customWidth="1"/>
    <col min="66" max="66" width="12.25" style="31" bestFit="1" customWidth="1"/>
    <col min="67" max="67" width="11.83203125" style="31" bestFit="1" customWidth="1"/>
    <col min="68" max="68" width="12.25" style="31" bestFit="1" customWidth="1"/>
    <col min="69" max="16384" width="11" style="31"/>
  </cols>
  <sheetData>
    <row r="1" spans="1:68" ht="18" x14ac:dyDescent="0.35">
      <c r="A1" s="68" t="s">
        <v>21</v>
      </c>
    </row>
    <row r="2" spans="1:68" x14ac:dyDescent="0.35">
      <c r="A2" s="32"/>
    </row>
    <row r="3" spans="1:68" ht="36" x14ac:dyDescent="0.35">
      <c r="A3" s="86" t="s">
        <v>231</v>
      </c>
    </row>
    <row r="4" spans="1:68" x14ac:dyDescent="0.35">
      <c r="A4" s="33" t="s">
        <v>187</v>
      </c>
    </row>
    <row r="5" spans="1:68" x14ac:dyDescent="0.35">
      <c r="A5" s="33"/>
    </row>
    <row r="6" spans="1:68" s="34" customFormat="1" x14ac:dyDescent="0.35">
      <c r="B6" s="87" t="s">
        <v>26</v>
      </c>
      <c r="C6" s="87" t="s">
        <v>68</v>
      </c>
      <c r="D6" s="87" t="s">
        <v>69</v>
      </c>
      <c r="E6" s="87" t="s">
        <v>70</v>
      </c>
      <c r="F6" s="87" t="s">
        <v>87</v>
      </c>
      <c r="G6" s="87" t="s">
        <v>89</v>
      </c>
      <c r="H6" s="87" t="s">
        <v>90</v>
      </c>
      <c r="I6" s="87" t="s">
        <v>91</v>
      </c>
      <c r="J6" s="87" t="s">
        <v>92</v>
      </c>
      <c r="K6" s="87" t="s">
        <v>93</v>
      </c>
      <c r="L6" s="87" t="s">
        <v>94</v>
      </c>
      <c r="M6" s="87" t="s">
        <v>95</v>
      </c>
      <c r="N6" s="87" t="s">
        <v>96</v>
      </c>
      <c r="O6" s="87" t="s">
        <v>97</v>
      </c>
      <c r="P6" s="87" t="s">
        <v>98</v>
      </c>
      <c r="Q6" s="87" t="s">
        <v>99</v>
      </c>
      <c r="R6" s="87" t="s">
        <v>100</v>
      </c>
      <c r="S6" s="87" t="s">
        <v>101</v>
      </c>
      <c r="T6" s="87" t="s">
        <v>102</v>
      </c>
      <c r="U6" s="87" t="s">
        <v>103</v>
      </c>
      <c r="V6" s="87" t="s">
        <v>104</v>
      </c>
      <c r="W6" s="87" t="s">
        <v>105</v>
      </c>
      <c r="X6" s="87" t="s">
        <v>106</v>
      </c>
      <c r="Y6" s="87" t="s">
        <v>107</v>
      </c>
      <c r="Z6" s="87" t="s">
        <v>108</v>
      </c>
      <c r="AA6" s="87" t="s">
        <v>109</v>
      </c>
      <c r="AB6" s="87" t="s">
        <v>110</v>
      </c>
      <c r="AC6" s="87" t="s">
        <v>111</v>
      </c>
      <c r="AD6" s="87" t="s">
        <v>112</v>
      </c>
      <c r="AE6" s="87" t="s">
        <v>113</v>
      </c>
      <c r="AF6" s="87" t="s">
        <v>114</v>
      </c>
      <c r="AG6" s="87" t="s">
        <v>115</v>
      </c>
      <c r="AH6" s="87" t="s">
        <v>116</v>
      </c>
      <c r="AI6" s="87" t="s">
        <v>117</v>
      </c>
      <c r="AJ6" s="87" t="s">
        <v>118</v>
      </c>
      <c r="AK6" s="87" t="s">
        <v>119</v>
      </c>
      <c r="AL6" s="87" t="s">
        <v>121</v>
      </c>
      <c r="AM6" s="87" t="s">
        <v>122</v>
      </c>
      <c r="AN6" s="87" t="s">
        <v>123</v>
      </c>
      <c r="AO6" s="87" t="s">
        <v>124</v>
      </c>
      <c r="AP6" s="87" t="s">
        <v>125</v>
      </c>
      <c r="AQ6" s="87" t="s">
        <v>126</v>
      </c>
      <c r="AR6" s="87" t="s">
        <v>127</v>
      </c>
      <c r="AS6" s="87" t="s">
        <v>128</v>
      </c>
      <c r="AT6" s="87" t="s">
        <v>129</v>
      </c>
      <c r="AU6" s="87" t="s">
        <v>130</v>
      </c>
      <c r="AV6" s="87" t="s">
        <v>131</v>
      </c>
      <c r="AW6" s="87" t="s">
        <v>132</v>
      </c>
      <c r="AX6" s="87" t="s">
        <v>136</v>
      </c>
      <c r="AY6" s="87" t="s">
        <v>137</v>
      </c>
      <c r="AZ6" s="87" t="s">
        <v>138</v>
      </c>
      <c r="BA6" s="87" t="s">
        <v>139</v>
      </c>
      <c r="BB6" s="87" t="s">
        <v>146</v>
      </c>
      <c r="BC6" s="87" t="s">
        <v>148</v>
      </c>
      <c r="BD6" s="87" t="s">
        <v>150</v>
      </c>
      <c r="BE6" s="87" t="s">
        <v>152</v>
      </c>
      <c r="BF6" s="87" t="s">
        <v>153</v>
      </c>
      <c r="BG6" s="87" t="s">
        <v>154</v>
      </c>
      <c r="BH6" s="87" t="s">
        <v>156</v>
      </c>
      <c r="BI6" s="87" t="s">
        <v>157</v>
      </c>
      <c r="BJ6" s="87" t="s">
        <v>158</v>
      </c>
      <c r="BK6" s="87" t="s">
        <v>158</v>
      </c>
      <c r="BL6" s="87" t="s">
        <v>161</v>
      </c>
      <c r="BM6" s="87" t="s">
        <v>162</v>
      </c>
      <c r="BN6" s="87" t="s">
        <v>163</v>
      </c>
      <c r="BO6" s="87" t="s">
        <v>178</v>
      </c>
      <c r="BP6" s="87" t="s">
        <v>185</v>
      </c>
    </row>
    <row r="7" spans="1:68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8" s="34" customFormat="1" x14ac:dyDescent="0.35">
      <c r="A8" s="79" t="s">
        <v>232</v>
      </c>
      <c r="B8" s="80">
        <v>371560.515075</v>
      </c>
      <c r="C8" s="80">
        <v>365318.18895400001</v>
      </c>
      <c r="D8" s="80">
        <v>374184.13339199999</v>
      </c>
      <c r="E8" s="80">
        <v>453282.39</v>
      </c>
      <c r="F8" s="80">
        <v>468458.1449999999</v>
      </c>
      <c r="G8" s="80">
        <v>496909.37496699998</v>
      </c>
      <c r="H8" s="80">
        <v>506897.70370616636</v>
      </c>
      <c r="I8" s="80">
        <v>524926.20243099995</v>
      </c>
      <c r="J8" s="80">
        <v>543271.28412500024</v>
      </c>
      <c r="K8" s="80">
        <v>547016.68678100046</v>
      </c>
      <c r="L8" s="80">
        <v>562395.79206100048</v>
      </c>
      <c r="M8" s="80">
        <v>580101.28064999951</v>
      </c>
      <c r="N8" s="80">
        <v>618100.38229099999</v>
      </c>
      <c r="O8" s="80">
        <v>659595</v>
      </c>
      <c r="P8" s="80">
        <v>644316</v>
      </c>
      <c r="Q8" s="80">
        <v>695105.66740699997</v>
      </c>
      <c r="R8" s="80">
        <v>739953</v>
      </c>
      <c r="S8" s="80">
        <v>761615</v>
      </c>
      <c r="T8" s="80">
        <v>742130</v>
      </c>
      <c r="U8" s="80">
        <v>743930</v>
      </c>
      <c r="V8" s="80">
        <v>776149</v>
      </c>
      <c r="W8" s="80">
        <v>869422</v>
      </c>
      <c r="X8" s="80">
        <v>870768</v>
      </c>
      <c r="Y8" s="80">
        <v>841242</v>
      </c>
      <c r="Z8" s="80">
        <v>772897</v>
      </c>
      <c r="AA8" s="80">
        <v>795323</v>
      </c>
      <c r="AB8" s="80">
        <v>738648</v>
      </c>
      <c r="AC8" s="80">
        <v>790716</v>
      </c>
      <c r="AD8" s="80">
        <v>770777.72222700005</v>
      </c>
      <c r="AE8" s="80">
        <v>782238.88431700005</v>
      </c>
      <c r="AF8" s="80">
        <v>782715.29050600005</v>
      </c>
      <c r="AG8" s="80">
        <v>883173.83789600001</v>
      </c>
      <c r="AH8" s="80">
        <v>905148.20787100005</v>
      </c>
      <c r="AI8" s="80">
        <v>880431.082972</v>
      </c>
      <c r="AJ8" s="80">
        <v>897872.21089300001</v>
      </c>
      <c r="AK8" s="80">
        <v>879159.81233099999</v>
      </c>
      <c r="AL8" s="80">
        <v>858004.28151496244</v>
      </c>
      <c r="AM8" s="80">
        <v>794149.22871299996</v>
      </c>
      <c r="AN8" s="80">
        <v>814681.06359678006</v>
      </c>
      <c r="AO8" s="80">
        <v>897767.71655600006</v>
      </c>
      <c r="AP8" s="80">
        <v>897146.19534600002</v>
      </c>
      <c r="AQ8" s="80">
        <v>923392.46840300004</v>
      </c>
      <c r="AR8" s="80">
        <v>1034370.571481</v>
      </c>
      <c r="AS8" s="80">
        <v>1094573.1584379999</v>
      </c>
      <c r="AT8" s="80">
        <v>1058066.7496480001</v>
      </c>
      <c r="AU8" s="80">
        <v>1034237.6311640276</v>
      </c>
      <c r="AV8" s="80">
        <v>999430</v>
      </c>
      <c r="AW8" s="80">
        <v>968025</v>
      </c>
      <c r="AX8" s="80">
        <v>938420</v>
      </c>
      <c r="AY8" s="80">
        <v>970973</v>
      </c>
      <c r="AZ8" s="80">
        <v>1018067</v>
      </c>
      <c r="BA8" s="80">
        <v>1056957</v>
      </c>
      <c r="BB8" s="80">
        <v>1083665.7129299999</v>
      </c>
      <c r="BC8" s="80">
        <v>1157906.8373090001</v>
      </c>
      <c r="BD8" s="80">
        <v>1179782.3562109999</v>
      </c>
      <c r="BE8" s="80">
        <v>1125038.893617</v>
      </c>
      <c r="BF8" s="80">
        <v>1190280.2367440001</v>
      </c>
      <c r="BG8" s="80">
        <v>1159328.2834099999</v>
      </c>
      <c r="BH8" s="80">
        <v>1279919.6604470001</v>
      </c>
      <c r="BI8" s="80">
        <v>1508284.141109</v>
      </c>
      <c r="BJ8" s="80">
        <v>1525211.9256539999</v>
      </c>
      <c r="BK8" s="80">
        <v>1525211.9256539999</v>
      </c>
      <c r="BL8" s="80">
        <v>1409171.563821</v>
      </c>
      <c r="BM8" s="80">
        <v>1338430.5170460001</v>
      </c>
      <c r="BN8" s="80">
        <v>1508284.141109</v>
      </c>
      <c r="BO8" s="80">
        <v>1416596.800724</v>
      </c>
      <c r="BP8" s="80">
        <v>1424919.571859</v>
      </c>
    </row>
    <row r="9" spans="1:68" s="34" customFormat="1" x14ac:dyDescent="0.35">
      <c r="A9" s="38" t="s">
        <v>233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828079.87636700005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  <c r="BO9" s="39">
        <v>746377.66890399996</v>
      </c>
      <c r="BP9" s="39">
        <v>746623.66388400004</v>
      </c>
    </row>
    <row r="10" spans="1:68" x14ac:dyDescent="0.35">
      <c r="A10" s="40" t="s">
        <v>234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143982.05372200001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  <c r="BO10" s="30">
        <v>172003.50392399999</v>
      </c>
      <c r="BP10" s="30">
        <v>132182.39549200001</v>
      </c>
    </row>
    <row r="11" spans="1:68" x14ac:dyDescent="0.35">
      <c r="A11" s="40" t="s">
        <v>235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515098.82795599999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  <c r="BO11" s="30">
        <v>396557.67960500001</v>
      </c>
      <c r="BP11" s="30">
        <v>428676.370169</v>
      </c>
    </row>
    <row r="12" spans="1:68" x14ac:dyDescent="0.35">
      <c r="A12" s="40" t="s">
        <v>236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1067.382869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  <c r="BO12" s="30">
        <v>1040.7650920000001</v>
      </c>
      <c r="BP12" s="30">
        <v>1120.1315199999999</v>
      </c>
    </row>
    <row r="13" spans="1:68" x14ac:dyDescent="0.35">
      <c r="A13" s="40" t="s">
        <v>237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84994.318482000002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  <c r="BO13" s="30">
        <v>90373.664401000002</v>
      </c>
      <c r="BP13" s="30">
        <v>90033.577835000004</v>
      </c>
    </row>
    <row r="14" spans="1:68" x14ac:dyDescent="0.35">
      <c r="A14" s="40" t="s">
        <v>238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82937.293338999996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  <c r="BO14" s="30">
        <v>86402.055882000001</v>
      </c>
      <c r="BP14" s="30">
        <v>94611.188867999997</v>
      </c>
    </row>
    <row r="15" spans="1:68" x14ac:dyDescent="0.35">
      <c r="A15" s="40" t="s">
        <v>239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129956.95591999999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  <c r="BO15" s="30">
        <v>130224.594379</v>
      </c>
      <c r="BP15" s="30">
        <v>126777.19338300001</v>
      </c>
    </row>
    <row r="16" spans="1:68" x14ac:dyDescent="0.35">
      <c r="A16" s="40" t="s">
        <v>240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2316.062817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  <c r="BO16" s="30">
        <v>2303.5639329999999</v>
      </c>
      <c r="BP16" s="30">
        <v>327.91884099999999</v>
      </c>
    </row>
    <row r="17" spans="1:68" x14ac:dyDescent="0.35">
      <c r="A17" s="40" t="s">
        <v>241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264344.570634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  <c r="BO17" s="30">
        <v>267273.28047200001</v>
      </c>
      <c r="BP17" s="30">
        <v>273701.52057400002</v>
      </c>
    </row>
    <row r="18" spans="1:68" x14ac:dyDescent="0.35">
      <c r="A18" s="40" t="s">
        <v>242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283586.67537000001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  <c r="BO18" s="30">
        <v>270417.69303700002</v>
      </c>
      <c r="BP18" s="30">
        <v>277489.27517699997</v>
      </c>
    </row>
    <row r="19" spans="1:68" s="34" customFormat="1" x14ac:dyDescent="0.35">
      <c r="A19" s="79" t="s">
        <v>243</v>
      </c>
      <c r="B19" s="80">
        <v>105751.353</v>
      </c>
      <c r="C19" s="80">
        <v>103339.611078</v>
      </c>
      <c r="D19" s="80">
        <v>101719.093368</v>
      </c>
      <c r="E19" s="80">
        <v>166294.09</v>
      </c>
      <c r="F19" s="80">
        <v>172697.30800000002</v>
      </c>
      <c r="G19" s="80">
        <v>191382.70016100002</v>
      </c>
      <c r="H19" s="80">
        <v>210959.03258300002</v>
      </c>
      <c r="I19" s="80">
        <v>230030.71767830694</v>
      </c>
      <c r="J19" s="80">
        <v>233727.40031</v>
      </c>
      <c r="K19" s="80">
        <v>233003.58122385497</v>
      </c>
      <c r="L19" s="80">
        <v>257594.23893834979</v>
      </c>
      <c r="M19" s="80">
        <v>268515.89533619105</v>
      </c>
      <c r="N19" s="80">
        <v>305931.04594521224</v>
      </c>
      <c r="O19" s="80">
        <v>353907.41671399999</v>
      </c>
      <c r="P19" s="80">
        <v>349622</v>
      </c>
      <c r="Q19" s="80">
        <v>296597.44384538522</v>
      </c>
      <c r="R19" s="80">
        <v>286980</v>
      </c>
      <c r="S19" s="80">
        <v>300593</v>
      </c>
      <c r="T19" s="80">
        <v>277589</v>
      </c>
      <c r="U19" s="80">
        <v>268558</v>
      </c>
      <c r="V19" s="80">
        <v>270960</v>
      </c>
      <c r="W19" s="80">
        <v>352718</v>
      </c>
      <c r="X19" s="80">
        <v>352151</v>
      </c>
      <c r="Y19" s="80">
        <v>338686</v>
      </c>
      <c r="Z19" s="80">
        <v>307367</v>
      </c>
      <c r="AA19" s="80">
        <v>308318</v>
      </c>
      <c r="AB19" s="80">
        <v>283179</v>
      </c>
      <c r="AC19" s="80">
        <v>324858</v>
      </c>
      <c r="AD19" s="80">
        <v>292279.93686227285</v>
      </c>
      <c r="AE19" s="80">
        <v>274807.52912105713</v>
      </c>
      <c r="AF19" s="80">
        <v>274499.29258900002</v>
      </c>
      <c r="AG19" s="80">
        <v>371816.41499467101</v>
      </c>
      <c r="AH19" s="80">
        <v>378458.26324785827</v>
      </c>
      <c r="AI19" s="80">
        <v>379568.30460726062</v>
      </c>
      <c r="AJ19" s="80">
        <v>396359.54265871888</v>
      </c>
      <c r="AK19" s="80">
        <v>389421.70457553648</v>
      </c>
      <c r="AL19" s="80">
        <v>371496.16756924236</v>
      </c>
      <c r="AM19" s="80">
        <v>322651.18800557265</v>
      </c>
      <c r="AN19" s="80">
        <v>343990.81760368164</v>
      </c>
      <c r="AO19" s="80">
        <v>398940.83341927745</v>
      </c>
      <c r="AP19" s="80">
        <v>407550.42453835421</v>
      </c>
      <c r="AQ19" s="80">
        <v>423134.32982738101</v>
      </c>
      <c r="AR19" s="80">
        <v>524544.95523280813</v>
      </c>
      <c r="AS19" s="80">
        <v>559645.27662798401</v>
      </c>
      <c r="AT19" s="80">
        <v>548031.47132866562</v>
      </c>
      <c r="AU19" s="80">
        <v>545350.93251517601</v>
      </c>
      <c r="AV19" s="80">
        <v>528417</v>
      </c>
      <c r="AW19" s="80">
        <v>513482</v>
      </c>
      <c r="AX19" s="80">
        <v>495619</v>
      </c>
      <c r="AY19" s="80">
        <v>501333</v>
      </c>
      <c r="AZ19" s="80">
        <v>523194</v>
      </c>
      <c r="BA19" s="80">
        <v>555191</v>
      </c>
      <c r="BB19" s="80">
        <v>566937.94702700002</v>
      </c>
      <c r="BC19" s="80">
        <v>593531.573921</v>
      </c>
      <c r="BD19" s="80">
        <v>610193.40547600004</v>
      </c>
      <c r="BE19" s="80">
        <v>598656.62281099998</v>
      </c>
      <c r="BF19" s="80">
        <v>655675.95877499995</v>
      </c>
      <c r="BG19" s="80">
        <v>610884.762078</v>
      </c>
      <c r="BH19" s="80">
        <v>690353.14375299995</v>
      </c>
      <c r="BI19" s="80">
        <v>910012.12294999999</v>
      </c>
      <c r="BJ19" s="80">
        <v>877712.85494600004</v>
      </c>
      <c r="BK19" s="80">
        <v>877712.85494600004</v>
      </c>
      <c r="BL19" s="80">
        <v>819767.715723</v>
      </c>
      <c r="BM19" s="80">
        <v>768169.70131899999</v>
      </c>
      <c r="BN19" s="80">
        <v>910012.12294999999</v>
      </c>
      <c r="BO19" s="80">
        <v>815673.66044899996</v>
      </c>
      <c r="BP19" s="80">
        <v>823727.873303</v>
      </c>
    </row>
    <row r="20" spans="1:68" s="34" customFormat="1" x14ac:dyDescent="0.35">
      <c r="A20" s="38" t="s">
        <v>244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530467.94806900003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  <c r="BO20" s="39">
        <v>444655.59902600001</v>
      </c>
      <c r="BP20" s="39">
        <v>433057.03343200003</v>
      </c>
    </row>
    <row r="21" spans="1:68" x14ac:dyDescent="0.35">
      <c r="A21" s="40" t="s">
        <v>245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80429.499005999998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  <c r="BO21" s="30">
        <v>77343.463493999996</v>
      </c>
      <c r="BP21" s="30">
        <v>63689.060208000003</v>
      </c>
    </row>
    <row r="22" spans="1:68" x14ac:dyDescent="0.35">
      <c r="A22" s="40" t="s">
        <v>246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450038.44906299998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  <c r="BO22" s="30">
        <v>367312.13553199999</v>
      </c>
      <c r="BP22" s="30">
        <v>369367.97322400002</v>
      </c>
    </row>
    <row r="23" spans="1:68" x14ac:dyDescent="0.35">
      <c r="A23" s="40" t="s">
        <v>247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253872.855774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  <c r="BO23" s="30">
        <v>252987.30308799999</v>
      </c>
      <c r="BP23" s="30">
        <v>270252.73882899998</v>
      </c>
    </row>
    <row r="24" spans="1:68" x14ac:dyDescent="0.35">
      <c r="A24" s="40" t="s">
        <v>159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125671.319107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  <c r="BO24" s="30">
        <v>118030.75833500001</v>
      </c>
      <c r="BP24" s="30">
        <v>120418.10104199999</v>
      </c>
    </row>
    <row r="25" spans="1:68" x14ac:dyDescent="0.35">
      <c r="A25" s="40" t="s">
        <v>248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17504.338456000001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  <c r="BO25" s="30">
        <v>17227.690140999999</v>
      </c>
      <c r="BP25" s="30">
        <v>17176.96747</v>
      </c>
    </row>
    <row r="26" spans="1:68" s="34" customFormat="1" x14ac:dyDescent="0.35">
      <c r="A26" s="38" t="s">
        <v>249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580767.679703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  <c r="BO26" s="39">
        <v>583695.45013500005</v>
      </c>
      <c r="BP26" s="39">
        <v>584014.73108599999</v>
      </c>
    </row>
    <row r="27" spans="1:68" s="34" customFormat="1" x14ac:dyDescent="0.35">
      <c r="A27" s="79" t="s">
        <v>250</v>
      </c>
      <c r="B27" s="80">
        <v>371560.515075</v>
      </c>
      <c r="C27" s="80">
        <v>365318.18895400001</v>
      </c>
      <c r="D27" s="80">
        <v>374184.13339199999</v>
      </c>
      <c r="E27" s="80">
        <v>453282.39</v>
      </c>
      <c r="F27" s="80">
        <v>468458.1449999999</v>
      </c>
      <c r="G27" s="80">
        <v>496909.37496699998</v>
      </c>
      <c r="H27" s="80">
        <v>506897.70370616636</v>
      </c>
      <c r="I27" s="80">
        <v>524926.20243099995</v>
      </c>
      <c r="J27" s="80">
        <v>543271.28412500024</v>
      </c>
      <c r="K27" s="80">
        <v>547017.10098585498</v>
      </c>
      <c r="L27" s="80">
        <v>562395.79206100048</v>
      </c>
      <c r="M27" s="80">
        <v>580101.28064999962</v>
      </c>
      <c r="N27" s="80">
        <v>618100.3822910001</v>
      </c>
      <c r="O27" s="80">
        <v>659594.6776670001</v>
      </c>
      <c r="P27" s="80">
        <v>644316</v>
      </c>
      <c r="Q27" s="80">
        <v>695105.66740700009</v>
      </c>
      <c r="R27" s="80">
        <v>739953</v>
      </c>
      <c r="S27" s="80">
        <v>761615</v>
      </c>
      <c r="T27" s="80">
        <v>742130</v>
      </c>
      <c r="U27" s="80">
        <v>743930</v>
      </c>
      <c r="V27" s="80">
        <v>776149</v>
      </c>
      <c r="W27" s="80">
        <v>869422</v>
      </c>
      <c r="X27" s="80">
        <v>870768</v>
      </c>
      <c r="Y27" s="80">
        <v>841242</v>
      </c>
      <c r="Z27" s="80">
        <v>772897</v>
      </c>
      <c r="AA27" s="80">
        <v>795323</v>
      </c>
      <c r="AB27" s="80">
        <v>738648</v>
      </c>
      <c r="AC27" s="80">
        <v>790715</v>
      </c>
      <c r="AD27" s="80">
        <v>770776.93686227291</v>
      </c>
      <c r="AE27" s="80">
        <v>782239.52912105713</v>
      </c>
      <c r="AF27" s="80">
        <v>782715.29258899996</v>
      </c>
      <c r="AG27" s="80">
        <v>883173.41499467101</v>
      </c>
      <c r="AH27" s="80">
        <v>905148.26324785827</v>
      </c>
      <c r="AI27" s="80">
        <v>880430.30460726062</v>
      </c>
      <c r="AJ27" s="80">
        <v>897872.54265871888</v>
      </c>
      <c r="AK27" s="80">
        <v>879159.70457553654</v>
      </c>
      <c r="AL27" s="80">
        <v>858004.16756924242</v>
      </c>
      <c r="AM27" s="80">
        <v>794149.18800557265</v>
      </c>
      <c r="AN27" s="80">
        <v>814680.8176036817</v>
      </c>
      <c r="AO27" s="80">
        <v>897767.83341927745</v>
      </c>
      <c r="AP27" s="80">
        <v>897146.42453835416</v>
      </c>
      <c r="AQ27" s="80">
        <v>923392.32982738107</v>
      </c>
      <c r="AR27" s="80">
        <v>1034370.9552328081</v>
      </c>
      <c r="AS27" s="80">
        <v>1094573.2766279839</v>
      </c>
      <c r="AT27" s="80">
        <v>1058066.4713286655</v>
      </c>
      <c r="AU27" s="80">
        <v>1034236.932515176</v>
      </c>
      <c r="AV27" s="80">
        <v>999430</v>
      </c>
      <c r="AW27" s="80">
        <v>968025</v>
      </c>
      <c r="AX27" s="80">
        <v>938420</v>
      </c>
      <c r="AY27" s="80">
        <v>970973</v>
      </c>
      <c r="AZ27" s="80">
        <v>1018067</v>
      </c>
      <c r="BA27" s="80">
        <v>1056957</v>
      </c>
      <c r="BB27" s="80">
        <v>1083665.7129299999</v>
      </c>
      <c r="BC27" s="80">
        <v>1157906.8373090001</v>
      </c>
      <c r="BD27" s="80">
        <v>1179782.3562110001</v>
      </c>
      <c r="BE27" s="80">
        <v>1125038.893617</v>
      </c>
      <c r="BF27" s="80">
        <v>1190280.2367440001</v>
      </c>
      <c r="BG27" s="80">
        <v>1159328.2834099999</v>
      </c>
      <c r="BH27" s="80">
        <v>1279919.6604470001</v>
      </c>
      <c r="BI27" s="80">
        <v>1508284.141109</v>
      </c>
      <c r="BJ27" s="80">
        <v>1525211.9256540001</v>
      </c>
      <c r="BK27" s="80">
        <v>1525211.9256540001</v>
      </c>
      <c r="BL27" s="80">
        <v>1409171.563821</v>
      </c>
      <c r="BM27" s="80">
        <v>1338430.5170459999</v>
      </c>
      <c r="BN27" s="80">
        <v>1508284.141109</v>
      </c>
      <c r="BO27" s="80">
        <v>1416596.800725</v>
      </c>
      <c r="BP27" s="80">
        <v>1424919.571859</v>
      </c>
    </row>
    <row r="28" spans="1:68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x14ac:dyDescent="0.35">
      <c r="B30" s="42"/>
      <c r="C30" s="42"/>
      <c r="D30" s="42"/>
      <c r="E30" s="42"/>
      <c r="F30" s="42"/>
      <c r="G30" s="42"/>
      <c r="H30" s="42"/>
      <c r="I30" s="42"/>
    </row>
    <row r="61" spans="23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19"/>
  <sheetViews>
    <sheetView showGridLines="0" zoomScale="65" zoomScaleNormal="65" zoomScaleSheetLayoutView="30" workbookViewId="0">
      <pane xSplit="1" ySplit="7" topLeftCell="AJ8" activePane="bottomRight" state="frozen"/>
      <selection pane="topRight"/>
      <selection pane="bottomLeft"/>
      <selection pane="bottomRight" sqref="A1:A1048576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0" width="11.33203125" style="31" bestFit="1" customWidth="1"/>
    <col min="51" max="52" width="8.9140625" style="31" bestFit="1" customWidth="1"/>
    <col min="53" max="53" width="11" style="31"/>
    <col min="54" max="54" width="11" style="31" customWidth="1"/>
    <col min="55" max="55" width="13.25" style="31" customWidth="1"/>
    <col min="56" max="56" width="12.4140625" style="31" bestFit="1" customWidth="1"/>
    <col min="57" max="16384" width="11" style="31"/>
  </cols>
  <sheetData>
    <row r="1" spans="1:55" ht="25.5" customHeight="1" x14ac:dyDescent="0.35">
      <c r="A1" s="81" t="s">
        <v>21</v>
      </c>
    </row>
    <row r="2" spans="1:55" ht="16.5" customHeight="1" x14ac:dyDescent="0.35">
      <c r="A2" s="69"/>
    </row>
    <row r="3" spans="1:55" ht="54" x14ac:dyDescent="0.35">
      <c r="A3" s="86" t="s">
        <v>203</v>
      </c>
    </row>
    <row r="4" spans="1:55" x14ac:dyDescent="0.35">
      <c r="A4" s="33" t="s">
        <v>187</v>
      </c>
    </row>
    <row r="5" spans="1:55" x14ac:dyDescent="0.35">
      <c r="A5" s="33"/>
      <c r="AP5" s="91"/>
      <c r="AQ5" s="91"/>
      <c r="AR5" s="91"/>
      <c r="AS5" s="91"/>
    </row>
    <row r="6" spans="1:55" x14ac:dyDescent="0.35">
      <c r="B6" s="87" t="s">
        <v>96</v>
      </c>
      <c r="C6" s="87" t="s">
        <v>97</v>
      </c>
      <c r="D6" s="87" t="s">
        <v>98</v>
      </c>
      <c r="E6" s="87" t="s">
        <v>99</v>
      </c>
      <c r="F6" s="87" t="s">
        <v>100</v>
      </c>
      <c r="G6" s="87" t="s">
        <v>101</v>
      </c>
      <c r="H6" s="87" t="s">
        <v>102</v>
      </c>
      <c r="I6" s="87" t="s">
        <v>103</v>
      </c>
      <c r="J6" s="87" t="s">
        <v>104</v>
      </c>
      <c r="K6" s="87" t="s">
        <v>105</v>
      </c>
      <c r="L6" s="87" t="s">
        <v>106</v>
      </c>
      <c r="M6" s="87" t="s">
        <v>107</v>
      </c>
      <c r="N6" s="87" t="s">
        <v>108</v>
      </c>
      <c r="O6" s="87" t="s">
        <v>109</v>
      </c>
      <c r="P6" s="87" t="s">
        <v>110</v>
      </c>
      <c r="Q6" s="87" t="s">
        <v>111</v>
      </c>
      <c r="R6" s="87" t="s">
        <v>112</v>
      </c>
      <c r="S6" s="87" t="s">
        <v>113</v>
      </c>
      <c r="T6" s="87" t="s">
        <v>114</v>
      </c>
      <c r="U6" s="87" t="s">
        <v>115</v>
      </c>
      <c r="V6" s="87" t="s">
        <v>116</v>
      </c>
      <c r="W6" s="87" t="s">
        <v>117</v>
      </c>
      <c r="X6" s="87" t="s">
        <v>118</v>
      </c>
      <c r="Y6" s="87" t="s">
        <v>119</v>
      </c>
      <c r="Z6" s="87" t="s">
        <v>121</v>
      </c>
      <c r="AA6" s="87" t="s">
        <v>122</v>
      </c>
      <c r="AB6" s="87" t="s">
        <v>123</v>
      </c>
      <c r="AC6" s="87" t="s">
        <v>124</v>
      </c>
      <c r="AD6" s="87" t="s">
        <v>125</v>
      </c>
      <c r="AE6" s="87" t="s">
        <v>126</v>
      </c>
      <c r="AF6" s="87" t="s">
        <v>127</v>
      </c>
      <c r="AG6" s="87" t="s">
        <v>128</v>
      </c>
      <c r="AH6" s="87" t="s">
        <v>129</v>
      </c>
      <c r="AI6" s="87" t="s">
        <v>130</v>
      </c>
      <c r="AJ6" s="87" t="s">
        <v>131</v>
      </c>
      <c r="AK6" s="87" t="s">
        <v>132</v>
      </c>
      <c r="AL6" s="87" t="s">
        <v>136</v>
      </c>
      <c r="AM6" s="87" t="s">
        <v>137</v>
      </c>
      <c r="AN6" s="87" t="s">
        <v>138</v>
      </c>
      <c r="AO6" s="87" t="s">
        <v>139</v>
      </c>
      <c r="AP6" s="87" t="s">
        <v>146</v>
      </c>
      <c r="AQ6" s="87" t="s">
        <v>148</v>
      </c>
      <c r="AR6" s="87" t="s">
        <v>150</v>
      </c>
      <c r="AS6" s="87" t="s">
        <v>152</v>
      </c>
      <c r="AT6" s="87" t="s">
        <v>153</v>
      </c>
      <c r="AU6" s="87" t="s">
        <v>154</v>
      </c>
      <c r="AV6" s="87" t="s">
        <v>156</v>
      </c>
      <c r="AW6" s="87" t="s">
        <v>157</v>
      </c>
      <c r="AX6" s="87" t="s">
        <v>158</v>
      </c>
      <c r="AY6" s="87" t="s">
        <v>161</v>
      </c>
      <c r="AZ6" s="87" t="s">
        <v>162</v>
      </c>
      <c r="BA6" s="87" t="s">
        <v>163</v>
      </c>
      <c r="BB6" s="87" t="s">
        <v>178</v>
      </c>
      <c r="BC6" s="87" t="s">
        <v>185</v>
      </c>
    </row>
    <row r="7" spans="1:55" ht="16.5" customHeight="1" x14ac:dyDescent="0.35">
      <c r="AL7" s="48"/>
      <c r="AM7" s="48"/>
      <c r="AN7" s="48"/>
    </row>
    <row r="8" spans="1:55" x14ac:dyDescent="0.35">
      <c r="A8" s="67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5" s="34" customFormat="1" x14ac:dyDescent="0.35">
      <c r="A9" s="44" t="s">
        <v>204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  <c r="BB9" s="30">
        <v>358204.66250500001</v>
      </c>
      <c r="BC9" s="30">
        <v>371184.76400000002</v>
      </c>
    </row>
    <row r="10" spans="1:55" x14ac:dyDescent="0.35">
      <c r="A10" s="70" t="s">
        <v>205</v>
      </c>
      <c r="B10" s="71">
        <v>-120782.919641</v>
      </c>
      <c r="C10" s="71">
        <v>-138536</v>
      </c>
      <c r="D10" s="71">
        <v>-132273</v>
      </c>
      <c r="E10" s="71">
        <v>-143037</v>
      </c>
      <c r="F10" s="71">
        <v>-123229</v>
      </c>
      <c r="G10" s="71">
        <v>-130147</v>
      </c>
      <c r="H10" s="71">
        <v>-132903</v>
      </c>
      <c r="I10" s="71">
        <v>-143916</v>
      </c>
      <c r="J10" s="71">
        <v>-134316</v>
      </c>
      <c r="K10" s="71">
        <v>-182015</v>
      </c>
      <c r="L10" s="71">
        <v>-191848</v>
      </c>
      <c r="M10" s="71">
        <v>-212580</v>
      </c>
      <c r="N10" s="71">
        <v>-177326.85388697026</v>
      </c>
      <c r="O10" s="71">
        <v>-176383.79166686541</v>
      </c>
      <c r="P10" s="71">
        <v>-176066.52207859902</v>
      </c>
      <c r="Q10" s="71">
        <v>-198572.77438820008</v>
      </c>
      <c r="R10" s="71">
        <v>-159983</v>
      </c>
      <c r="S10" s="71">
        <v>-165570</v>
      </c>
      <c r="T10" s="71">
        <v>-165957</v>
      </c>
      <c r="U10" s="71">
        <v>-180055</v>
      </c>
      <c r="V10" s="71">
        <v>-172786</v>
      </c>
      <c r="W10" s="71">
        <v>-172357</v>
      </c>
      <c r="X10" s="71">
        <v>-165033</v>
      </c>
      <c r="Y10" s="71">
        <v>-186153</v>
      </c>
      <c r="Z10" s="71">
        <v>-156113</v>
      </c>
      <c r="AA10" s="71">
        <v>-151397</v>
      </c>
      <c r="AB10" s="71">
        <v>-165917</v>
      </c>
      <c r="AC10" s="71">
        <v>-186022</v>
      </c>
      <c r="AD10" s="71">
        <v>-162923</v>
      </c>
      <c r="AE10" s="71">
        <v>-176881</v>
      </c>
      <c r="AF10" s="71">
        <v>-167281</v>
      </c>
      <c r="AG10" s="71">
        <v>-196528</v>
      </c>
      <c r="AH10" s="71">
        <v>-185573</v>
      </c>
      <c r="AI10" s="71">
        <v>-137747</v>
      </c>
      <c r="AJ10" s="71">
        <v>-156938</v>
      </c>
      <c r="AK10" s="71">
        <v>-171995</v>
      </c>
      <c r="AL10" s="71">
        <v>-167482</v>
      </c>
      <c r="AM10" s="71">
        <v>-171001</v>
      </c>
      <c r="AN10" s="71">
        <v>-178807</v>
      </c>
      <c r="AO10" s="71">
        <v>-224736.08194</v>
      </c>
      <c r="AP10" s="71">
        <v>-197243.790175</v>
      </c>
      <c r="AQ10" s="71">
        <v>-206904.22536499999</v>
      </c>
      <c r="AR10" s="71">
        <v>-226777.92470800001</v>
      </c>
      <c r="AS10" s="71">
        <v>-258977.71813200001</v>
      </c>
      <c r="AT10" s="71">
        <v>-237661.405027</v>
      </c>
      <c r="AU10" s="71">
        <v>-237207.750524</v>
      </c>
      <c r="AV10" s="71">
        <v>-265178.43465799995</v>
      </c>
      <c r="AW10" s="71">
        <v>-358899.52361399995</v>
      </c>
      <c r="AX10" s="71">
        <v>-307338.13299999997</v>
      </c>
      <c r="AY10" s="71">
        <v>-320170.77328735997</v>
      </c>
      <c r="AZ10" s="71">
        <v>-299300.35680942395</v>
      </c>
      <c r="BA10" s="71">
        <v>-390997.27495121607</v>
      </c>
      <c r="BB10" s="71">
        <v>-310116.27452400001</v>
      </c>
      <c r="BC10" s="71">
        <v>-324593.38500000001</v>
      </c>
    </row>
    <row r="11" spans="1:55" s="34" customFormat="1" x14ac:dyDescent="0.35">
      <c r="A11" s="84" t="s">
        <v>206</v>
      </c>
      <c r="B11" s="85">
        <v>33217.149533000003</v>
      </c>
      <c r="C11" s="85">
        <v>36627</v>
      </c>
      <c r="D11" s="85">
        <v>35985</v>
      </c>
      <c r="E11" s="85">
        <v>40733</v>
      </c>
      <c r="F11" s="85">
        <v>34632</v>
      </c>
      <c r="G11" s="85">
        <v>35786</v>
      </c>
      <c r="H11" s="85">
        <v>34220</v>
      </c>
      <c r="I11" s="85">
        <v>37455</v>
      </c>
      <c r="J11" s="85">
        <v>32342</v>
      </c>
      <c r="K11" s="85">
        <v>41657</v>
      </c>
      <c r="L11" s="85">
        <v>40533</v>
      </c>
      <c r="M11" s="85">
        <v>43164</v>
      </c>
      <c r="N11" s="85">
        <v>35299.146113029739</v>
      </c>
      <c r="O11" s="85">
        <v>40046.208333134593</v>
      </c>
      <c r="P11" s="85">
        <v>42717.477921400976</v>
      </c>
      <c r="Q11" s="85">
        <v>44710.22561179992</v>
      </c>
      <c r="R11" s="85">
        <v>38140</v>
      </c>
      <c r="S11" s="85">
        <v>36241</v>
      </c>
      <c r="T11" s="85">
        <v>40701</v>
      </c>
      <c r="U11" s="85">
        <v>29512</v>
      </c>
      <c r="V11" s="85">
        <v>32382</v>
      </c>
      <c r="W11" s="85">
        <v>32159</v>
      </c>
      <c r="X11" s="85">
        <v>38172</v>
      </c>
      <c r="Y11" s="85">
        <v>42499</v>
      </c>
      <c r="Z11" s="85">
        <v>29003</v>
      </c>
      <c r="AA11" s="85">
        <v>31386</v>
      </c>
      <c r="AB11" s="85">
        <v>36590</v>
      </c>
      <c r="AC11" s="85">
        <v>43714</v>
      </c>
      <c r="AD11" s="85">
        <v>32175</v>
      </c>
      <c r="AE11" s="85">
        <v>35066</v>
      </c>
      <c r="AF11" s="85">
        <v>34587</v>
      </c>
      <c r="AG11" s="85">
        <v>41109</v>
      </c>
      <c r="AH11" s="85">
        <v>29997</v>
      </c>
      <c r="AI11" s="85">
        <v>31903</v>
      </c>
      <c r="AJ11" s="85">
        <v>30359</v>
      </c>
      <c r="AK11" s="85">
        <v>35944</v>
      </c>
      <c r="AL11" s="85">
        <v>35786</v>
      </c>
      <c r="AM11" s="85">
        <v>37390</v>
      </c>
      <c r="AN11" s="85">
        <v>36157</v>
      </c>
      <c r="AO11" s="90">
        <v>45838.918059999996</v>
      </c>
      <c r="AP11" s="85">
        <v>38288.285824999999</v>
      </c>
      <c r="AQ11" s="85">
        <v>41883.121635000018</v>
      </c>
      <c r="AR11" s="85">
        <v>44609.985291999968</v>
      </c>
      <c r="AS11" s="85">
        <v>53427.091038999904</v>
      </c>
      <c r="AT11" s="85">
        <v>44216.280972999986</v>
      </c>
      <c r="AU11" s="85">
        <v>46045.010476000054</v>
      </c>
      <c r="AV11" s="85">
        <v>47796.339342000021</v>
      </c>
      <c r="AW11" s="85">
        <v>63152.847385999979</v>
      </c>
      <c r="AX11" s="85">
        <v>52140.851000000024</v>
      </c>
      <c r="AY11" s="85">
        <v>47315.412712640071</v>
      </c>
      <c r="AZ11" s="85">
        <v>50863.356190575927</v>
      </c>
      <c r="BA11" s="85">
        <v>73963.700048784027</v>
      </c>
      <c r="BB11" s="85">
        <v>48088.387981000007</v>
      </c>
      <c r="BC11" s="85">
        <v>46591.379000000015</v>
      </c>
    </row>
    <row r="12" spans="1:5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x14ac:dyDescent="0.35">
      <c r="A13" s="44" t="s">
        <v>207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  <c r="BB13" s="30">
        <v>757.14178000000004</v>
      </c>
      <c r="BC13" s="30">
        <v>283.55799999999999</v>
      </c>
    </row>
    <row r="14" spans="1:55" x14ac:dyDescent="0.35">
      <c r="A14" s="49" t="s">
        <v>208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-30580.738000000001</v>
      </c>
      <c r="AY14" s="30">
        <v>-33535.161882640001</v>
      </c>
      <c r="AZ14" s="30">
        <v>-32134.067696576003</v>
      </c>
      <c r="BA14" s="30">
        <v>-37499.112569783996</v>
      </c>
      <c r="BB14" s="30">
        <v>-34611.902478570002</v>
      </c>
      <c r="BC14" s="30">
        <v>-35832.168000000005</v>
      </c>
    </row>
    <row r="15" spans="1:55" x14ac:dyDescent="0.35">
      <c r="A15" s="44" t="s">
        <v>209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  <c r="BB15" s="30">
        <v>464.01879755191993</v>
      </c>
      <c r="BC15" s="30">
        <v>3794.7489999999998</v>
      </c>
    </row>
    <row r="16" spans="1:55" x14ac:dyDescent="0.35">
      <c r="A16" s="50" t="s">
        <v>210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  <c r="BB16" s="30">
        <v>-1099.16748079492</v>
      </c>
      <c r="BC16" s="30">
        <v>-11729.424999999999</v>
      </c>
    </row>
    <row r="17" spans="1:55" x14ac:dyDescent="0.35">
      <c r="A17" s="50" t="s">
        <v>211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  <c r="BB17" s="30">
        <v>-18.444803135742355</v>
      </c>
      <c r="BC17" s="30">
        <v>-984.86</v>
      </c>
    </row>
    <row r="18" spans="1:55" x14ac:dyDescent="0.35">
      <c r="A18" s="51" t="s">
        <v>212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  <c r="BB18" s="30">
        <v>22.601747700000001</v>
      </c>
      <c r="BC18" s="30">
        <v>538.14499999999998</v>
      </c>
    </row>
    <row r="19" spans="1:55" x14ac:dyDescent="0.35">
      <c r="A19" s="72" t="s">
        <v>213</v>
      </c>
      <c r="B19" s="71">
        <v>-1535.6188312808026</v>
      </c>
      <c r="C19" s="71">
        <v>-1435</v>
      </c>
      <c r="D19" s="71">
        <v>-3459</v>
      </c>
      <c r="E19" s="71">
        <v>-4626</v>
      </c>
      <c r="F19" s="71">
        <v>-1320</v>
      </c>
      <c r="G19" s="71">
        <v>-1924</v>
      </c>
      <c r="H19" s="71">
        <v>-4199</v>
      </c>
      <c r="I19" s="71">
        <v>-2418</v>
      </c>
      <c r="J19" s="71">
        <v>-1592</v>
      </c>
      <c r="K19" s="71">
        <v>-1358</v>
      </c>
      <c r="L19" s="71">
        <v>-586</v>
      </c>
      <c r="M19" s="71">
        <v>-1550</v>
      </c>
      <c r="N19" s="71">
        <v>-477</v>
      </c>
      <c r="O19" s="71">
        <v>-3805</v>
      </c>
      <c r="P19" s="71">
        <v>-2156</v>
      </c>
      <c r="Q19" s="71">
        <v>-3712</v>
      </c>
      <c r="R19" s="71">
        <v>-1228</v>
      </c>
      <c r="S19" s="71">
        <v>-6307</v>
      </c>
      <c r="T19" s="71">
        <v>-4137</v>
      </c>
      <c r="U19" s="71">
        <v>-2786</v>
      </c>
      <c r="V19" s="71">
        <v>-628</v>
      </c>
      <c r="W19" s="71">
        <v>-5372</v>
      </c>
      <c r="X19" s="71">
        <v>-2239</v>
      </c>
      <c r="Y19" s="71">
        <v>-2439</v>
      </c>
      <c r="Z19" s="71">
        <v>-2142</v>
      </c>
      <c r="AA19" s="71">
        <v>-1987</v>
      </c>
      <c r="AB19" s="71">
        <v>-3087</v>
      </c>
      <c r="AC19" s="71">
        <v>-3047</v>
      </c>
      <c r="AD19" s="71">
        <v>-1755</v>
      </c>
      <c r="AE19" s="71">
        <v>-4073</v>
      </c>
      <c r="AF19" s="71">
        <v>-4356</v>
      </c>
      <c r="AG19" s="71">
        <v>-4246</v>
      </c>
      <c r="AH19" s="71">
        <v>-3966</v>
      </c>
      <c r="AI19" s="71">
        <v>-12879</v>
      </c>
      <c r="AJ19" s="71">
        <v>-2749</v>
      </c>
      <c r="AK19" s="71">
        <v>-9400</v>
      </c>
      <c r="AL19" s="71">
        <v>-995</v>
      </c>
      <c r="AM19" s="71">
        <v>-2399</v>
      </c>
      <c r="AN19" s="71">
        <v>-1333</v>
      </c>
      <c r="AO19" s="71">
        <v>-4716</v>
      </c>
      <c r="AP19" s="71">
        <v>-1786.8440000000001</v>
      </c>
      <c r="AQ19" s="71">
        <v>-2149.8319999999999</v>
      </c>
      <c r="AR19" s="71">
        <v>-1943.7890000000002</v>
      </c>
      <c r="AS19" s="71">
        <v>-4632.1820000000007</v>
      </c>
      <c r="AT19" s="71">
        <v>-3598.3589999999999</v>
      </c>
      <c r="AU19" s="71">
        <v>-1282.4330000000004</v>
      </c>
      <c r="AV19" s="71">
        <v>-1782.9489999999996</v>
      </c>
      <c r="AW19" s="71">
        <v>-6999.1929999999993</v>
      </c>
      <c r="AX19" s="71">
        <v>-2559.7860000000001</v>
      </c>
      <c r="AY19" s="71">
        <v>-3269.37</v>
      </c>
      <c r="AZ19" s="71">
        <v>-3002.701</v>
      </c>
      <c r="BA19" s="71">
        <v>-1047.33</v>
      </c>
      <c r="BB19" s="71">
        <v>-148.71543129861922</v>
      </c>
      <c r="BC19" s="71">
        <v>-3228.3629999999998</v>
      </c>
    </row>
    <row r="20" spans="1:55" x14ac:dyDescent="0.35">
      <c r="A20" s="38" t="s">
        <v>214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-40498.451999999997</v>
      </c>
      <c r="AY20" s="39">
        <v>-41670.227999999996</v>
      </c>
      <c r="AZ20" s="39">
        <v>-42685.524000000005</v>
      </c>
      <c r="BA20" s="39">
        <v>-46515.64899999999</v>
      </c>
      <c r="BB20" s="39">
        <v>-41468.852051343616</v>
      </c>
      <c r="BC20" s="39">
        <v>-47144.441000000006</v>
      </c>
    </row>
    <row r="21" spans="1:55" x14ac:dyDescent="0.35">
      <c r="A21" s="50" t="s">
        <v>215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  <c r="BB21" s="30">
        <v>6619.5359296563875</v>
      </c>
      <c r="BC21" s="30">
        <v>-553.0619999999999</v>
      </c>
    </row>
    <row r="22" spans="1:55" s="34" customFormat="1" x14ac:dyDescent="0.35">
      <c r="A22" s="72" t="s">
        <v>216</v>
      </c>
      <c r="B22" s="71">
        <v>-4113.0428240000001</v>
      </c>
      <c r="C22" s="71">
        <v>-4693</v>
      </c>
      <c r="D22" s="71">
        <v>-4302</v>
      </c>
      <c r="E22" s="71">
        <v>-6340</v>
      </c>
      <c r="F22" s="71">
        <v>-3886</v>
      </c>
      <c r="G22" s="71">
        <v>-8079</v>
      </c>
      <c r="H22" s="71">
        <v>-3228</v>
      </c>
      <c r="I22" s="71">
        <v>-4021</v>
      </c>
      <c r="J22" s="71">
        <v>-4928</v>
      </c>
      <c r="K22" s="71">
        <v>-4823</v>
      </c>
      <c r="L22" s="71">
        <v>-13456</v>
      </c>
      <c r="M22" s="71">
        <v>-5956</v>
      </c>
      <c r="N22" s="71">
        <v>-9682</v>
      </c>
      <c r="O22" s="71">
        <v>-6321</v>
      </c>
      <c r="P22" s="71">
        <v>-13577</v>
      </c>
      <c r="Q22" s="71">
        <v>-5974</v>
      </c>
      <c r="R22" s="71">
        <v>1465</v>
      </c>
      <c r="S22" s="71">
        <v>-3076</v>
      </c>
      <c r="T22" s="71">
        <v>-3870</v>
      </c>
      <c r="U22" s="71">
        <v>-7867</v>
      </c>
      <c r="V22" s="71">
        <v>-2142</v>
      </c>
      <c r="W22" s="71">
        <v>317</v>
      </c>
      <c r="X22" s="71">
        <v>2383</v>
      </c>
      <c r="Y22" s="71">
        <v>-7522</v>
      </c>
      <c r="Z22" s="71">
        <v>-357</v>
      </c>
      <c r="AA22" s="71">
        <v>-11519</v>
      </c>
      <c r="AB22" s="71">
        <v>-5203</v>
      </c>
      <c r="AC22" s="71">
        <v>-11634</v>
      </c>
      <c r="AD22" s="71">
        <v>-1632</v>
      </c>
      <c r="AE22" s="71">
        <v>457</v>
      </c>
      <c r="AF22" s="71">
        <v>-24842</v>
      </c>
      <c r="AG22" s="71">
        <v>-9791</v>
      </c>
      <c r="AH22" s="71">
        <v>2528</v>
      </c>
      <c r="AI22" s="71">
        <v>-615</v>
      </c>
      <c r="AJ22" s="71">
        <v>-640</v>
      </c>
      <c r="AK22" s="71">
        <v>-10129</v>
      </c>
      <c r="AL22" s="71">
        <v>-4879</v>
      </c>
      <c r="AM22" s="71">
        <v>-4550</v>
      </c>
      <c r="AN22" s="71">
        <v>-6846</v>
      </c>
      <c r="AO22" s="71">
        <v>-13060</v>
      </c>
      <c r="AP22" s="71">
        <v>-3227.1590000000001</v>
      </c>
      <c r="AQ22" s="71">
        <v>-10894.986000000001</v>
      </c>
      <c r="AR22" s="71">
        <v>-6366.648000000001</v>
      </c>
      <c r="AS22" s="71">
        <v>2546.1050000000032</v>
      </c>
      <c r="AT22" s="71">
        <v>-1170.2470000000001</v>
      </c>
      <c r="AU22" s="71">
        <v>-2432.9920000000002</v>
      </c>
      <c r="AV22" s="71">
        <v>-6932.33</v>
      </c>
      <c r="AW22" s="71">
        <v>-5389.5120000000006</v>
      </c>
      <c r="AX22" s="71">
        <v>-7121.4539999999997</v>
      </c>
      <c r="AY22" s="71">
        <v>-3093.616</v>
      </c>
      <c r="AZ22" s="71">
        <v>-116.0619999999999</v>
      </c>
      <c r="BA22" s="71">
        <v>-9647.99</v>
      </c>
      <c r="BB22" s="71">
        <v>-1513.929676</v>
      </c>
      <c r="BC22" s="71">
        <v>-1335.296</v>
      </c>
    </row>
    <row r="23" spans="1:55" x14ac:dyDescent="0.35">
      <c r="A23" s="38" t="s">
        <v>217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  <c r="BB23" s="39">
        <v>5105.6062536563877</v>
      </c>
      <c r="BC23" s="39">
        <v>-1888.3579999999997</v>
      </c>
    </row>
    <row r="24" spans="1:55" s="34" customFormat="1" ht="29" x14ac:dyDescent="0.35">
      <c r="A24" s="70" t="s">
        <v>218</v>
      </c>
      <c r="B24" s="71">
        <v>870.96571471919879</v>
      </c>
      <c r="C24" s="71">
        <v>1187</v>
      </c>
      <c r="D24" s="71">
        <v>459</v>
      </c>
      <c r="E24" s="71">
        <v>833</v>
      </c>
      <c r="F24" s="71">
        <v>763</v>
      </c>
      <c r="G24" s="71">
        <v>917</v>
      </c>
      <c r="H24" s="71">
        <v>245</v>
      </c>
      <c r="I24" s="71">
        <v>1379</v>
      </c>
      <c r="J24" s="71">
        <v>818</v>
      </c>
      <c r="K24" s="71">
        <v>800</v>
      </c>
      <c r="L24" s="71">
        <v>1064</v>
      </c>
      <c r="M24" s="71">
        <v>1215</v>
      </c>
      <c r="N24" s="71">
        <v>894</v>
      </c>
      <c r="O24" s="71">
        <v>1133</v>
      </c>
      <c r="P24" s="71">
        <v>1111</v>
      </c>
      <c r="Q24" s="71">
        <v>1556</v>
      </c>
      <c r="R24" s="71">
        <v>1334</v>
      </c>
      <c r="S24" s="71">
        <v>1404</v>
      </c>
      <c r="T24" s="71">
        <v>1467</v>
      </c>
      <c r="U24" s="71">
        <v>1326</v>
      </c>
      <c r="V24" s="71">
        <v>1194</v>
      </c>
      <c r="W24" s="71">
        <v>1134</v>
      </c>
      <c r="X24" s="71">
        <v>1233</v>
      </c>
      <c r="Y24" s="71">
        <v>1575</v>
      </c>
      <c r="Z24" s="71">
        <v>100</v>
      </c>
      <c r="AA24" s="71">
        <v>336</v>
      </c>
      <c r="AB24" s="71">
        <v>266</v>
      </c>
      <c r="AC24" s="71">
        <v>-270</v>
      </c>
      <c r="AD24" s="71">
        <v>294</v>
      </c>
      <c r="AE24" s="71">
        <v>368</v>
      </c>
      <c r="AF24" s="71">
        <v>551</v>
      </c>
      <c r="AG24" s="71">
        <v>160</v>
      </c>
      <c r="AH24" s="71">
        <v>250</v>
      </c>
      <c r="AI24" s="71">
        <v>296</v>
      </c>
      <c r="AJ24" s="71">
        <v>206</v>
      </c>
      <c r="AK24" s="71">
        <v>562</v>
      </c>
      <c r="AL24" s="71">
        <v>259</v>
      </c>
      <c r="AM24" s="71">
        <v>347</v>
      </c>
      <c r="AN24" s="71">
        <v>436</v>
      </c>
      <c r="AO24" s="71">
        <v>436</v>
      </c>
      <c r="AP24" s="71">
        <v>153.31700000000001</v>
      </c>
      <c r="AQ24" s="71">
        <v>375.96000000000004</v>
      </c>
      <c r="AR24" s="71">
        <v>77.453999999999951</v>
      </c>
      <c r="AS24" s="71">
        <v>657.94399999999996</v>
      </c>
      <c r="AT24" s="71">
        <v>-279.12200000000001</v>
      </c>
      <c r="AU24" s="71">
        <v>-62.933999999999969</v>
      </c>
      <c r="AV24" s="71">
        <v>248.59199999999998</v>
      </c>
      <c r="AW24" s="71">
        <v>661.44499999999994</v>
      </c>
      <c r="AX24" s="71">
        <v>141.34899999999999</v>
      </c>
      <c r="AY24" s="71">
        <v>203.92200000000003</v>
      </c>
      <c r="AZ24" s="71">
        <v>53.798000000000002</v>
      </c>
      <c r="BA24" s="71">
        <v>426.92199999999997</v>
      </c>
      <c r="BB24" s="71">
        <v>-46.735037343613151</v>
      </c>
      <c r="BC24" s="71">
        <v>-56.114000000000004</v>
      </c>
    </row>
    <row r="25" spans="1:55" ht="29" x14ac:dyDescent="0.35">
      <c r="A25" s="82" t="s">
        <v>219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  <c r="AU25" s="83">
        <v>3774.5760000000009</v>
      </c>
      <c r="AV25" s="83">
        <v>5945.1450000000004</v>
      </c>
      <c r="AW25" s="83">
        <v>15811.421000000002</v>
      </c>
      <c r="AX25" s="83">
        <v>4379.5959999999995</v>
      </c>
      <c r="AY25" s="83">
        <v>2467.0430000000006</v>
      </c>
      <c r="AZ25" s="83">
        <v>8151.5320000000002</v>
      </c>
      <c r="BA25" s="83">
        <v>16902.576000000001</v>
      </c>
      <c r="BB25" s="83">
        <v>5152.3412909999997</v>
      </c>
      <c r="BC25" s="83">
        <v>-1832.2440000000001</v>
      </c>
    </row>
    <row r="26" spans="1:55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5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5" ht="12" customHeight="1" x14ac:dyDescent="0.45">
      <c r="A28" s="53"/>
    </row>
    <row r="29" spans="1:55" ht="36" x14ac:dyDescent="0.35">
      <c r="A29" s="86" t="s">
        <v>220</v>
      </c>
    </row>
    <row r="30" spans="1:55" ht="15.5" x14ac:dyDescent="0.35">
      <c r="A30" s="43" t="s">
        <v>187</v>
      </c>
    </row>
    <row r="31" spans="1:55" ht="15.5" x14ac:dyDescent="0.35">
      <c r="A31" s="43"/>
    </row>
    <row r="32" spans="1:55" s="62" customFormat="1" x14ac:dyDescent="0.35">
      <c r="A32" s="31"/>
      <c r="B32" s="87" t="s">
        <v>96</v>
      </c>
      <c r="C32" s="87" t="s">
        <v>97</v>
      </c>
      <c r="D32" s="87" t="s">
        <v>98</v>
      </c>
      <c r="E32" s="87" t="s">
        <v>99</v>
      </c>
      <c r="F32" s="87" t="s">
        <v>100</v>
      </c>
      <c r="G32" s="87" t="s">
        <v>101</v>
      </c>
      <c r="H32" s="87" t="s">
        <v>102</v>
      </c>
      <c r="I32" s="87" t="s">
        <v>103</v>
      </c>
      <c r="J32" s="87" t="s">
        <v>104</v>
      </c>
      <c r="K32" s="87" t="s">
        <v>105</v>
      </c>
      <c r="L32" s="87" t="s">
        <v>106</v>
      </c>
      <c r="M32" s="87" t="s">
        <v>107</v>
      </c>
      <c r="N32" s="87" t="s">
        <v>108</v>
      </c>
      <c r="O32" s="87" t="s">
        <v>109</v>
      </c>
      <c r="P32" s="87" t="s">
        <v>110</v>
      </c>
      <c r="Q32" s="87" t="s">
        <v>111</v>
      </c>
      <c r="R32" s="87" t="s">
        <v>112</v>
      </c>
      <c r="S32" s="87" t="s">
        <v>113</v>
      </c>
      <c r="T32" s="87" t="s">
        <v>114</v>
      </c>
      <c r="U32" s="87" t="s">
        <v>115</v>
      </c>
      <c r="V32" s="87" t="s">
        <v>116</v>
      </c>
      <c r="W32" s="87" t="s">
        <v>117</v>
      </c>
      <c r="X32" s="87" t="s">
        <v>118</v>
      </c>
      <c r="Y32" s="87" t="s">
        <v>119</v>
      </c>
      <c r="Z32" s="87" t="s">
        <v>121</v>
      </c>
      <c r="AA32" s="87" t="s">
        <v>122</v>
      </c>
      <c r="AB32" s="87" t="s">
        <v>123</v>
      </c>
      <c r="AC32" s="87" t="s">
        <v>124</v>
      </c>
      <c r="AD32" s="87" t="s">
        <v>125</v>
      </c>
      <c r="AE32" s="87" t="s">
        <v>126</v>
      </c>
      <c r="AF32" s="87" t="s">
        <v>127</v>
      </c>
      <c r="AG32" s="87" t="s">
        <v>128</v>
      </c>
      <c r="AH32" s="87" t="s">
        <v>129</v>
      </c>
      <c r="AI32" s="87" t="s">
        <v>130</v>
      </c>
      <c r="AJ32" s="87" t="s">
        <v>131</v>
      </c>
      <c r="AK32" s="87" t="s">
        <v>132</v>
      </c>
      <c r="AL32" s="87" t="s">
        <v>136</v>
      </c>
      <c r="AM32" s="87" t="s">
        <v>137</v>
      </c>
      <c r="AN32" s="87" t="s">
        <v>138</v>
      </c>
      <c r="AO32" s="87" t="s">
        <v>139</v>
      </c>
      <c r="AP32" s="87" t="s">
        <v>146</v>
      </c>
      <c r="AQ32" s="87" t="s">
        <v>148</v>
      </c>
      <c r="AR32" s="87" t="s">
        <v>150</v>
      </c>
      <c r="AS32" s="87" t="s">
        <v>152</v>
      </c>
      <c r="AT32" s="87" t="s">
        <v>153</v>
      </c>
      <c r="AU32" s="87" t="s">
        <v>154</v>
      </c>
      <c r="AV32" s="87" t="s">
        <v>156</v>
      </c>
      <c r="AW32" s="87" t="s">
        <v>157</v>
      </c>
      <c r="AX32" s="87" t="s">
        <v>158</v>
      </c>
      <c r="AY32" s="87" t="s">
        <v>161</v>
      </c>
      <c r="AZ32" s="87" t="s">
        <v>162</v>
      </c>
      <c r="BA32" s="87" t="s">
        <v>163</v>
      </c>
      <c r="BB32" s="87" t="s">
        <v>178</v>
      </c>
      <c r="BC32" s="87" t="s">
        <v>185</v>
      </c>
    </row>
    <row r="33" spans="1:57" x14ac:dyDescent="0.35">
      <c r="A33" s="34" t="s">
        <v>221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</row>
    <row r="34" spans="1:57" x14ac:dyDescent="0.35">
      <c r="A34" s="54" t="s">
        <v>222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204631.74548599994</v>
      </c>
      <c r="AY34" s="39">
        <v>203667.34927300006</v>
      </c>
      <c r="AZ34" s="39">
        <v>197465.74915799999</v>
      </c>
      <c r="BA34" s="39">
        <v>267198.28984600003</v>
      </c>
      <c r="BB34" s="39">
        <v>222101.612089</v>
      </c>
      <c r="BC34" s="39">
        <v>215379.39781300002</v>
      </c>
    </row>
    <row r="35" spans="1:57" x14ac:dyDescent="0.35">
      <c r="A35" s="40" t="s">
        <v>143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50417.393770000002</v>
      </c>
      <c r="AY35" s="30">
        <v>48559.811330999997</v>
      </c>
      <c r="AZ35" s="30">
        <v>49066.935637000002</v>
      </c>
      <c r="BA35" s="30">
        <v>58685.447101999998</v>
      </c>
      <c r="BB35" s="30">
        <v>45696.664405000003</v>
      </c>
      <c r="BC35" s="30">
        <v>46855.600856000005</v>
      </c>
      <c r="BD35" s="102"/>
    </row>
    <row r="36" spans="1:57" x14ac:dyDescent="0.35">
      <c r="A36" s="40" t="s">
        <v>144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26926.895708999939</v>
      </c>
      <c r="AY36" s="30">
        <v>31710.41462600006</v>
      </c>
      <c r="AZ36" s="30">
        <v>35705.576415000003</v>
      </c>
      <c r="BA36" s="30">
        <v>42438.996722999997</v>
      </c>
      <c r="BB36" s="30">
        <v>33735.029557000002</v>
      </c>
      <c r="BC36" s="30">
        <v>32842.659846999995</v>
      </c>
      <c r="BD36" s="102"/>
    </row>
    <row r="37" spans="1:57" x14ac:dyDescent="0.35">
      <c r="A37" s="40" t="s">
        <v>160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127287.456007</v>
      </c>
      <c r="AY37" s="30">
        <v>123397.123316</v>
      </c>
      <c r="AZ37" s="30">
        <v>112693.237106</v>
      </c>
      <c r="BA37" s="30">
        <v>166073.846021</v>
      </c>
      <c r="BB37" s="30">
        <v>142669.91812700001</v>
      </c>
      <c r="BC37" s="30">
        <v>135681.13711000001</v>
      </c>
      <c r="BD37" s="102"/>
    </row>
    <row r="38" spans="1:57" x14ac:dyDescent="0.35">
      <c r="A38" s="65" t="s">
        <v>205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-173286.16857100002</v>
      </c>
      <c r="AY38" s="66">
        <v>-176929.0233</v>
      </c>
      <c r="AZ38" s="66">
        <v>-167921.556984</v>
      </c>
      <c r="BA38" s="66">
        <v>-226659.742034</v>
      </c>
      <c r="BB38" s="66">
        <v>-191577.90085499999</v>
      </c>
      <c r="BC38" s="66">
        <v>-188314.90074699998</v>
      </c>
      <c r="BD38" s="102"/>
      <c r="BE38" s="42"/>
    </row>
    <row r="39" spans="1:57" x14ac:dyDescent="0.35">
      <c r="A39" s="54" t="s">
        <v>206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31345.576914999925</v>
      </c>
      <c r="AY39" s="39">
        <v>26738.325973000057</v>
      </c>
      <c r="AZ39" s="39">
        <v>29544.192173999996</v>
      </c>
      <c r="BA39" s="39">
        <v>40538.547812000033</v>
      </c>
      <c r="BB39" s="39">
        <v>30523.711234000017</v>
      </c>
      <c r="BC39" s="39">
        <v>27064.49706600004</v>
      </c>
      <c r="BD39" s="102"/>
    </row>
    <row r="40" spans="1:57" x14ac:dyDescent="0.35">
      <c r="A40" s="65" t="s">
        <v>208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-17053.399094</v>
      </c>
      <c r="AY40" s="66">
        <v>-19427.139512999998</v>
      </c>
      <c r="AZ40" s="66">
        <v>-18394.250764</v>
      </c>
      <c r="BA40" s="66">
        <v>-23441.720072</v>
      </c>
      <c r="BB40" s="66">
        <v>-20799.011621000001</v>
      </c>
      <c r="BC40" s="66">
        <v>-20764.479436999995</v>
      </c>
      <c r="BD40" s="102"/>
    </row>
    <row r="41" spans="1:57" x14ac:dyDescent="0.35">
      <c r="A41" s="54" t="s">
        <v>223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14292.177820999925</v>
      </c>
      <c r="AY41" s="39">
        <v>7311.186460000059</v>
      </c>
      <c r="AZ41" s="39">
        <v>11149.941409999996</v>
      </c>
      <c r="BA41" s="39">
        <v>17096.827740000033</v>
      </c>
      <c r="BB41" s="39">
        <v>9724.6996130000152</v>
      </c>
      <c r="BC41" s="39">
        <v>6300.0176290000454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  <c r="BB42" s="39">
        <v>17037.5013059999</v>
      </c>
      <c r="BC42" s="39">
        <v>13919.457841000023</v>
      </c>
      <c r="BD42" s="41"/>
    </row>
    <row r="43" spans="1:57" x14ac:dyDescent="0.35">
      <c r="A43" s="56" t="s">
        <v>224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  <c r="BB43" s="57">
        <v>4.3999999999999997E-2</v>
      </c>
      <c r="BC43" s="57">
        <v>2.9000000000000001E-2</v>
      </c>
    </row>
    <row r="44" spans="1:57" x14ac:dyDescent="0.35">
      <c r="A44" s="56" t="s">
        <v>225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  <c r="BB44" s="57">
        <v>7.6999999999999999E-2</v>
      </c>
      <c r="BC44" s="57">
        <v>6.5000000000000002E-2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</row>
    <row r="46" spans="1:57" x14ac:dyDescent="0.35">
      <c r="A46" s="59" t="s">
        <v>226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</row>
    <row r="47" spans="1:57" x14ac:dyDescent="0.35">
      <c r="A47" s="54" t="s">
        <v>222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</v>
      </c>
      <c r="BA47" s="39">
        <v>42492.179093999999</v>
      </c>
      <c r="BB47" s="39">
        <v>29657.132881000001</v>
      </c>
      <c r="BC47" s="39">
        <v>34477.442748000001</v>
      </c>
    </row>
    <row r="48" spans="1:57" x14ac:dyDescent="0.35">
      <c r="A48" s="40" t="s">
        <v>143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10488.563692</v>
      </c>
      <c r="AY48" s="30">
        <v>8301.8351399999992</v>
      </c>
      <c r="AZ48" s="30">
        <v>8963.5478309999999</v>
      </c>
      <c r="BA48" s="30">
        <v>10779.274345</v>
      </c>
      <c r="BB48" s="30">
        <v>10621.983697</v>
      </c>
      <c r="BC48" s="30">
        <v>10175.12311</v>
      </c>
      <c r="BD48" s="102"/>
      <c r="BE48" s="102"/>
    </row>
    <row r="49" spans="1:57" x14ac:dyDescent="0.35">
      <c r="A49" s="40" t="s">
        <v>144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19153.067701</v>
      </c>
      <c r="AY49" s="30">
        <v>25139.528642000001</v>
      </c>
      <c r="AZ49" s="30">
        <v>20322.722588000001</v>
      </c>
      <c r="BA49" s="30">
        <v>31712.904749000001</v>
      </c>
      <c r="BB49" s="30">
        <v>19035.149184000002</v>
      </c>
      <c r="BC49" s="30">
        <v>24302.319638000001</v>
      </c>
      <c r="BD49" s="102"/>
      <c r="BE49" s="102"/>
    </row>
    <row r="50" spans="1:57" x14ac:dyDescent="0.35">
      <c r="A50" s="40" t="s">
        <v>160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</row>
    <row r="51" spans="1:57" x14ac:dyDescent="0.35">
      <c r="A51" s="65" t="s">
        <v>205</v>
      </c>
      <c r="B51" s="71">
        <v>-8864.9284690000004</v>
      </c>
      <c r="C51" s="71">
        <v>-13434.359512999998</v>
      </c>
      <c r="D51" s="71">
        <v>-9239.1402069999967</v>
      </c>
      <c r="E51" s="71">
        <v>-10710.267925999997</v>
      </c>
      <c r="F51" s="71">
        <v>-8552.5286280000091</v>
      </c>
      <c r="G51" s="71">
        <v>-9859.8034509999961</v>
      </c>
      <c r="H51" s="71">
        <v>-9101.5959875000135</v>
      </c>
      <c r="I51" s="71">
        <v>-10948.917618559291</v>
      </c>
      <c r="J51" s="71">
        <v>-11759.266020881192</v>
      </c>
      <c r="K51" s="71">
        <v>-11384.996637506503</v>
      </c>
      <c r="L51" s="71">
        <v>-10969.162175612293</v>
      </c>
      <c r="M51" s="71">
        <v>-14574.159710841999</v>
      </c>
      <c r="N51" s="71">
        <v>-9346.7710850003077</v>
      </c>
      <c r="O51" s="71">
        <v>-8855.3079054960981</v>
      </c>
      <c r="P51" s="71">
        <v>-8374.699886508999</v>
      </c>
      <c r="Q51" s="71">
        <v>-11221.637346997999</v>
      </c>
      <c r="R51" s="71">
        <v>-8794.6237259989975</v>
      </c>
      <c r="S51" s="71">
        <v>-7499.3036780036018</v>
      </c>
      <c r="T51" s="71">
        <v>-9385.9274170022018</v>
      </c>
      <c r="U51" s="71">
        <v>-11797.134996995197</v>
      </c>
      <c r="V51" s="71">
        <v>-12766.954513000008</v>
      </c>
      <c r="W51" s="71">
        <v>-18382.672256000005</v>
      </c>
      <c r="X51" s="71">
        <v>-16749.35048400001</v>
      </c>
      <c r="Y51" s="71">
        <v>-19426.218549999991</v>
      </c>
      <c r="Z51" s="71">
        <v>-13895.556740000004</v>
      </c>
      <c r="AA51" s="71">
        <v>-16755.533636000004</v>
      </c>
      <c r="AB51" s="71">
        <v>-17704.057354999994</v>
      </c>
      <c r="AC51" s="71">
        <v>-20601.379687999997</v>
      </c>
      <c r="AD51" s="71">
        <v>-15578.559996000004</v>
      </c>
      <c r="AE51" s="71">
        <v>-16367.898425000003</v>
      </c>
      <c r="AF51" s="71">
        <v>-17013.079204999987</v>
      </c>
      <c r="AG51" s="71">
        <v>-20420.192604999986</v>
      </c>
      <c r="AH51" s="71">
        <v>-19025.568622999992</v>
      </c>
      <c r="AI51" s="71">
        <v>-14223.684443000018</v>
      </c>
      <c r="AJ51" s="71">
        <v>-17046.431811999999</v>
      </c>
      <c r="AK51" s="71">
        <v>-18528.561144000014</v>
      </c>
      <c r="AL51" s="71">
        <v>-16091.941025999997</v>
      </c>
      <c r="AM51" s="71">
        <v>-14512.038118000004</v>
      </c>
      <c r="AN51" s="71">
        <v>-13953.824710000004</v>
      </c>
      <c r="AO51" s="71">
        <v>-22318.218216000001</v>
      </c>
      <c r="AP51" s="71">
        <v>-16065.879664999991</v>
      </c>
      <c r="AQ51" s="71">
        <v>-16674.300483999999</v>
      </c>
      <c r="AR51" s="71">
        <v>-20707.118999999995</v>
      </c>
      <c r="AS51" s="71">
        <v>-23148.959000000003</v>
      </c>
      <c r="AT51" s="71">
        <v>-17191.552</v>
      </c>
      <c r="AU51" s="71">
        <v>-18951.397999999997</v>
      </c>
      <c r="AV51" s="71">
        <v>-22033.433963999996</v>
      </c>
      <c r="AW51" s="71">
        <v>-28072.399824</v>
      </c>
      <c r="AX51" s="71">
        <v>-24206.761261</v>
      </c>
      <c r="AY51" s="71">
        <v>-27821.499838</v>
      </c>
      <c r="AZ51" s="71">
        <v>-23911.889507</v>
      </c>
      <c r="BA51" s="71">
        <v>-34196.387807999999</v>
      </c>
      <c r="BB51" s="71">
        <v>-24082.225334999996</v>
      </c>
      <c r="BC51" s="71">
        <v>-28736.947154999998</v>
      </c>
    </row>
    <row r="52" spans="1:57" x14ac:dyDescent="0.35">
      <c r="A52" s="54" t="s">
        <v>206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5434.870132</v>
      </c>
      <c r="AY52" s="39">
        <v>5619.8639440000006</v>
      </c>
      <c r="AZ52" s="39">
        <v>5374.3809120000005</v>
      </c>
      <c r="BA52" s="39">
        <v>8295.7912859999997</v>
      </c>
      <c r="BB52" s="39">
        <v>5574.9075459999985</v>
      </c>
      <c r="BC52" s="39">
        <v>5740.4955930000033</v>
      </c>
    </row>
    <row r="53" spans="1:57" x14ac:dyDescent="0.35">
      <c r="A53" s="65" t="s">
        <v>208</v>
      </c>
      <c r="B53" s="71">
        <v>-974.12659200000041</v>
      </c>
      <c r="C53" s="71">
        <v>-1170.0726889999996</v>
      </c>
      <c r="D53" s="71">
        <v>-1270.0113829999991</v>
      </c>
      <c r="E53" s="71">
        <v>-1915.9655299999999</v>
      </c>
      <c r="F53" s="71">
        <v>-1095.3140530000005</v>
      </c>
      <c r="G53" s="71">
        <v>-1249.4066760000001</v>
      </c>
      <c r="H53" s="71">
        <v>-1151.6520210000006</v>
      </c>
      <c r="I53" s="71">
        <v>-1059.1856529999998</v>
      </c>
      <c r="J53" s="71">
        <v>-1254.3045849999999</v>
      </c>
      <c r="K53" s="71">
        <v>-1231.4169440000005</v>
      </c>
      <c r="L53" s="71">
        <v>-1240.2388180000007</v>
      </c>
      <c r="M53" s="71">
        <v>-1339.3037415300009</v>
      </c>
      <c r="N53" s="71">
        <v>-1129.0680760029004</v>
      </c>
      <c r="O53" s="71">
        <v>-1117.9562754951994</v>
      </c>
      <c r="P53" s="71">
        <v>-1167.0477304988992</v>
      </c>
      <c r="Q53" s="71">
        <v>-1087.8205610006007</v>
      </c>
      <c r="R53" s="71">
        <v>-1080.1196489985005</v>
      </c>
      <c r="S53" s="71">
        <v>-1173.4785450054001</v>
      </c>
      <c r="T53" s="71">
        <v>-1029.4333519960999</v>
      </c>
      <c r="U53" s="71">
        <v>-1389.446171</v>
      </c>
      <c r="V53" s="71">
        <v>-1353.6858679999998</v>
      </c>
      <c r="W53" s="71">
        <v>-1516.7591340000004</v>
      </c>
      <c r="X53" s="71">
        <v>-1937.0355090000014</v>
      </c>
      <c r="Y53" s="71">
        <v>-2768.2246610000002</v>
      </c>
      <c r="Z53" s="71">
        <v>-1730.5893989999997</v>
      </c>
      <c r="AA53" s="71">
        <v>-1772.8091260000008</v>
      </c>
      <c r="AB53" s="71">
        <v>-2333.8536619999995</v>
      </c>
      <c r="AC53" s="71">
        <v>-2686.7287339999993</v>
      </c>
      <c r="AD53" s="71">
        <v>-1793.9484100000004</v>
      </c>
      <c r="AE53" s="71">
        <v>-1812.5845569999997</v>
      </c>
      <c r="AF53" s="71">
        <v>-1993.542774</v>
      </c>
      <c r="AG53" s="71">
        <v>-2698.900830000001</v>
      </c>
      <c r="AH53" s="71">
        <v>-2739.5198719999999</v>
      </c>
      <c r="AI53" s="71">
        <v>-2564.9349340000008</v>
      </c>
      <c r="AJ53" s="71">
        <v>-2051.7868819999994</v>
      </c>
      <c r="AK53" s="71">
        <v>-1982.2902309999999</v>
      </c>
      <c r="AL53" s="71">
        <v>-2181.0507999999991</v>
      </c>
      <c r="AM53" s="71">
        <v>-2147.2218940000002</v>
      </c>
      <c r="AN53" s="71">
        <v>-2156.6280450000004</v>
      </c>
      <c r="AO53" s="71">
        <v>-2505.5734619999998</v>
      </c>
      <c r="AP53" s="71">
        <v>-2071.4569919999999</v>
      </c>
      <c r="AQ53" s="71">
        <v>-2751.616974999999</v>
      </c>
      <c r="AR53" s="71">
        <v>-2830.8550000000005</v>
      </c>
      <c r="AS53" s="71">
        <v>-2460.3250000000003</v>
      </c>
      <c r="AT53" s="71">
        <v>-2297.7310000000002</v>
      </c>
      <c r="AU53" s="71">
        <v>-2461.7429999999999</v>
      </c>
      <c r="AV53" s="71">
        <v>-3158.8631279999995</v>
      </c>
      <c r="AW53" s="71">
        <v>-2752.252743</v>
      </c>
      <c r="AX53" s="71">
        <v>-3297.0993309999999</v>
      </c>
      <c r="AY53" s="71">
        <v>-3448.129238</v>
      </c>
      <c r="AZ53" s="71">
        <v>-3245.6157239999998</v>
      </c>
      <c r="BA53" s="71">
        <v>-3653.0134859999998</v>
      </c>
      <c r="BB53" s="71">
        <v>-3215.4486970000003</v>
      </c>
      <c r="BC53" s="71">
        <v>-3674.652912</v>
      </c>
    </row>
    <row r="54" spans="1:57" x14ac:dyDescent="0.35">
      <c r="A54" s="54" t="s">
        <v>223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2137.7708010000001</v>
      </c>
      <c r="AY54" s="39">
        <v>2171.7347060000006</v>
      </c>
      <c r="AZ54" s="39">
        <v>2128.7651880000008</v>
      </c>
      <c r="BA54" s="39">
        <v>4642.7777999999998</v>
      </c>
      <c r="BB54" s="39">
        <v>2359.4588489999983</v>
      </c>
      <c r="BC54" s="39">
        <v>2065.8426810000033</v>
      </c>
    </row>
    <row r="55" spans="1:5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  <c r="BB55" s="39">
        <v>3399.2222600000036</v>
      </c>
      <c r="BC55" s="39">
        <v>3309.1070600000053</v>
      </c>
    </row>
    <row r="56" spans="1:57" x14ac:dyDescent="0.35">
      <c r="A56" s="56" t="s">
        <v>224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  <c r="BB56" s="57">
        <v>0.08</v>
      </c>
      <c r="BC56" s="57">
        <v>0.06</v>
      </c>
    </row>
    <row r="57" spans="1:57" x14ac:dyDescent="0.35">
      <c r="A57" s="56" t="s">
        <v>225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  <c r="BB57" s="57">
        <v>0.115</v>
      </c>
      <c r="BC57" s="57">
        <v>9.6000000000000002E-2</v>
      </c>
    </row>
    <row r="58" spans="1:5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</row>
    <row r="59" spans="1:57" x14ac:dyDescent="0.35">
      <c r="A59" s="59" t="s">
        <v>227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</row>
    <row r="60" spans="1:57" x14ac:dyDescent="0.35">
      <c r="A60" s="54" t="s">
        <v>222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41806.438015</v>
      </c>
      <c r="BB60" s="39">
        <v>25290.031714999997</v>
      </c>
      <c r="BC60" s="39">
        <v>25920.844044000001</v>
      </c>
    </row>
    <row r="61" spans="1:57" x14ac:dyDescent="0.35">
      <c r="A61" s="40" t="s">
        <v>143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18546.314318000001</v>
      </c>
      <c r="AY61" s="30">
        <v>11271.328734000001</v>
      </c>
      <c r="AZ61" s="30">
        <v>14983.244838000001</v>
      </c>
      <c r="BA61" s="30">
        <v>17808.240462999998</v>
      </c>
      <c r="BB61" s="30">
        <v>14134.365721</v>
      </c>
      <c r="BC61" s="30">
        <v>16319.692086000001</v>
      </c>
      <c r="BD61" s="102"/>
    </row>
    <row r="62" spans="1:57" x14ac:dyDescent="0.35">
      <c r="A62" s="40" t="s">
        <v>144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10348.086278000001</v>
      </c>
      <c r="AY62" s="30">
        <v>22561.795548999999</v>
      </c>
      <c r="AZ62" s="30">
        <v>16400.274911</v>
      </c>
      <c r="BA62" s="30">
        <v>23998.197552000001</v>
      </c>
      <c r="BB62" s="30">
        <v>11155.665993999999</v>
      </c>
      <c r="BC62" s="30">
        <v>9601.1519580000004</v>
      </c>
      <c r="BD62" s="102"/>
    </row>
    <row r="63" spans="1:57" x14ac:dyDescent="0.35">
      <c r="A63" s="40" t="s">
        <v>160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</row>
    <row r="64" spans="1:57" x14ac:dyDescent="0.35">
      <c r="A64" s="65" t="s">
        <v>205</v>
      </c>
      <c r="B64" s="71">
        <v>-12612.756603000002</v>
      </c>
      <c r="C64" s="71">
        <v>-13592.436560999997</v>
      </c>
      <c r="D64" s="71">
        <v>-13625.390864999996</v>
      </c>
      <c r="E64" s="71">
        <v>-16789.995438000002</v>
      </c>
      <c r="F64" s="71">
        <v>-12675.281433999999</v>
      </c>
      <c r="G64" s="71">
        <v>-13310.11615</v>
      </c>
      <c r="H64" s="71">
        <v>-17088.078005000007</v>
      </c>
      <c r="I64" s="71">
        <v>-20849.877331999989</v>
      </c>
      <c r="J64" s="71">
        <v>-15115.067004010012</v>
      </c>
      <c r="K64" s="71">
        <v>-15735.251142989997</v>
      </c>
      <c r="L64" s="71">
        <v>-17384.87346499999</v>
      </c>
      <c r="M64" s="71">
        <v>-22222.805869540003</v>
      </c>
      <c r="N64" s="71">
        <v>-14519.350842</v>
      </c>
      <c r="O64" s="71">
        <v>-18692.487891999994</v>
      </c>
      <c r="P64" s="71">
        <v>-19213.222602000002</v>
      </c>
      <c r="Q64" s="71">
        <v>-27228.908337999994</v>
      </c>
      <c r="R64" s="71">
        <v>-17256.14336699999</v>
      </c>
      <c r="S64" s="71">
        <v>-18912.852046</v>
      </c>
      <c r="T64" s="71">
        <v>-18904.857268999996</v>
      </c>
      <c r="U64" s="71">
        <v>-19597.573299000003</v>
      </c>
      <c r="V64" s="71">
        <v>-16999.993244999998</v>
      </c>
      <c r="W64" s="71">
        <v>-17633.893247999986</v>
      </c>
      <c r="X64" s="71">
        <v>-17287.466393999999</v>
      </c>
      <c r="Y64" s="71">
        <v>-20570.558371999992</v>
      </c>
      <c r="Z64" s="71">
        <v>-14816.445661999996</v>
      </c>
      <c r="AA64" s="71">
        <v>-12655.907876999994</v>
      </c>
      <c r="AB64" s="71">
        <v>-25711.40930599999</v>
      </c>
      <c r="AC64" s="71">
        <v>-20470.098514999998</v>
      </c>
      <c r="AD64" s="71">
        <v>-16693.170336999992</v>
      </c>
      <c r="AE64" s="71">
        <v>-14548.496928000002</v>
      </c>
      <c r="AF64" s="71">
        <v>-11377.786103000004</v>
      </c>
      <c r="AG64" s="71">
        <v>-13896.070028000009</v>
      </c>
      <c r="AH64" s="71">
        <v>-15068.675072999999</v>
      </c>
      <c r="AI64" s="71">
        <v>-10219.753674999996</v>
      </c>
      <c r="AJ64" s="71">
        <v>-10268.736339999999</v>
      </c>
      <c r="AK64" s="71">
        <v>-16681.347862000002</v>
      </c>
      <c r="AL64" s="71">
        <v>-11730.507431999999</v>
      </c>
      <c r="AM64" s="71">
        <v>-12094.442242000001</v>
      </c>
      <c r="AN64" s="71">
        <v>-13436.884846999999</v>
      </c>
      <c r="AO64" s="71">
        <v>-14669.435321000006</v>
      </c>
      <c r="AP64" s="71">
        <v>-12956.645905000001</v>
      </c>
      <c r="AQ64" s="71">
        <v>-14804.484479999997</v>
      </c>
      <c r="AR64" s="71">
        <v>-19952.035</v>
      </c>
      <c r="AS64" s="71">
        <v>-20618.296000000002</v>
      </c>
      <c r="AT64" s="71">
        <v>-18421.731</v>
      </c>
      <c r="AU64" s="71">
        <v>-20374.601999999999</v>
      </c>
      <c r="AV64" s="71">
        <v>-24857.650042000001</v>
      </c>
      <c r="AW64" s="71">
        <v>-27576.086034000004</v>
      </c>
      <c r="AX64" s="71">
        <v>-24186.703438</v>
      </c>
      <c r="AY64" s="71">
        <v>-28400.810489</v>
      </c>
      <c r="AZ64" s="71">
        <v>-24373.028002999999</v>
      </c>
      <c r="BA64" s="71">
        <v>-32315.694717999999</v>
      </c>
      <c r="BB64" s="71">
        <v>-20408.125230000001</v>
      </c>
      <c r="BC64" s="71">
        <v>-19994.933634999994</v>
      </c>
    </row>
    <row r="65" spans="1:56" x14ac:dyDescent="0.35">
      <c r="A65" s="54" t="s">
        <v>206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5432.3137939999979</v>
      </c>
      <c r="AZ65" s="39">
        <v>7010.4917459999997</v>
      </c>
      <c r="BA65" s="39">
        <v>9490.7432970000009</v>
      </c>
      <c r="BB65" s="39">
        <v>4881.9064849999995</v>
      </c>
      <c r="BC65" s="39">
        <v>5925.9104090000073</v>
      </c>
    </row>
    <row r="66" spans="1:56" x14ac:dyDescent="0.35">
      <c r="A66" s="65" t="s">
        <v>208</v>
      </c>
      <c r="B66" s="71">
        <v>-1897.4474329999998</v>
      </c>
      <c r="C66" s="71">
        <v>-1864.3645140000001</v>
      </c>
      <c r="D66" s="71">
        <v>-1705.6865159999998</v>
      </c>
      <c r="E66" s="71">
        <v>-1949.6005969999987</v>
      </c>
      <c r="F66" s="71">
        <v>-1716.20945583</v>
      </c>
      <c r="G66" s="71">
        <v>-2073.0550971699995</v>
      </c>
      <c r="H66" s="71">
        <v>-1501.8680329999993</v>
      </c>
      <c r="I66" s="71">
        <v>-2181.6508429999994</v>
      </c>
      <c r="J66" s="71">
        <v>-1362.5830862600001</v>
      </c>
      <c r="K66" s="71">
        <v>-2454.17155374</v>
      </c>
      <c r="L66" s="71">
        <v>-1956.4174589999996</v>
      </c>
      <c r="M66" s="71">
        <v>-2354.3776549999993</v>
      </c>
      <c r="N66" s="71">
        <v>-1892.6658429999993</v>
      </c>
      <c r="O66" s="71">
        <v>-2222.8274799999995</v>
      </c>
      <c r="P66" s="71">
        <v>-2498.1604620000021</v>
      </c>
      <c r="Q66" s="71">
        <v>-2275.1693049999994</v>
      </c>
      <c r="R66" s="71">
        <v>-2155.2869609999998</v>
      </c>
      <c r="S66" s="71">
        <v>-2412.0880350000002</v>
      </c>
      <c r="T66" s="71">
        <v>-2053.3946529999994</v>
      </c>
      <c r="U66" s="71">
        <v>-2019.9577050000003</v>
      </c>
      <c r="V66" s="71">
        <v>-1734.6344389999999</v>
      </c>
      <c r="W66" s="71">
        <v>-2090.0797459999994</v>
      </c>
      <c r="X66" s="71">
        <v>-2256.8802060000007</v>
      </c>
      <c r="Y66" s="71">
        <v>-2415.2627980000007</v>
      </c>
      <c r="Z66" s="71">
        <v>-2365.244361</v>
      </c>
      <c r="AA66" s="71">
        <v>-2210.6678230000002</v>
      </c>
      <c r="AB66" s="71">
        <v>-1901.8560050000001</v>
      </c>
      <c r="AC66" s="71">
        <v>-1694.1874600000001</v>
      </c>
      <c r="AD66" s="71">
        <v>-490.64511999999888</v>
      </c>
      <c r="AE66" s="71">
        <v>-1983.704782</v>
      </c>
      <c r="AF66" s="71">
        <v>-1896.9060530000004</v>
      </c>
      <c r="AG66" s="71">
        <v>-2596.1424729999994</v>
      </c>
      <c r="AH66" s="71">
        <v>-2884.6223679999998</v>
      </c>
      <c r="AI66" s="71">
        <v>-1887.753048</v>
      </c>
      <c r="AJ66" s="71">
        <v>-1785.2805349999999</v>
      </c>
      <c r="AK66" s="71">
        <v>-1781.8960199999988</v>
      </c>
      <c r="AL66" s="71">
        <v>-1916.5056970000007</v>
      </c>
      <c r="AM66" s="71">
        <v>-1746.484788</v>
      </c>
      <c r="AN66" s="71">
        <v>-2509.2581870000013</v>
      </c>
      <c r="AO66" s="71">
        <v>-2061.1707080000006</v>
      </c>
      <c r="AP66" s="71">
        <v>-2130.0199349999998</v>
      </c>
      <c r="AQ66" s="71">
        <v>-2404.6006820000002</v>
      </c>
      <c r="AR66" s="71">
        <v>-2794.9979999999996</v>
      </c>
      <c r="AS66" s="71">
        <v>-3650.3580000000002</v>
      </c>
      <c r="AT66" s="71">
        <v>-2560.5100000000002</v>
      </c>
      <c r="AU66" s="71">
        <v>-3265.6430000000005</v>
      </c>
      <c r="AV66" s="71">
        <v>-4048.0971900000009</v>
      </c>
      <c r="AW66" s="71">
        <v>-2928.7204160000001</v>
      </c>
      <c r="AX66" s="71">
        <v>-4037.5244240000002</v>
      </c>
      <c r="AY66" s="71">
        <v>-3775.8804650000002</v>
      </c>
      <c r="AZ66" s="71">
        <v>-3928.5916560000001</v>
      </c>
      <c r="BA66" s="71">
        <v>-3811.922149</v>
      </c>
      <c r="BB66" s="71">
        <v>-3942.1581110000002</v>
      </c>
      <c r="BC66" s="71">
        <v>-3875.0147980000006</v>
      </c>
    </row>
    <row r="67" spans="1:56" x14ac:dyDescent="0.35">
      <c r="A67" s="54" t="s">
        <v>223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670.17273399999885</v>
      </c>
      <c r="AY67" s="39">
        <v>1656.4333289999977</v>
      </c>
      <c r="AZ67" s="39">
        <v>3081.9000899999996</v>
      </c>
      <c r="BA67" s="39">
        <v>5678.8211480000009</v>
      </c>
      <c r="BB67" s="39">
        <v>939.74837399999933</v>
      </c>
      <c r="BC67" s="39">
        <v>2050.8956110000067</v>
      </c>
    </row>
    <row r="68" spans="1:56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  <c r="BB68" s="39">
        <v>2987.6973570000046</v>
      </c>
      <c r="BC68" s="39">
        <v>3862.4795850000028</v>
      </c>
    </row>
    <row r="69" spans="1:56" x14ac:dyDescent="0.35">
      <c r="A69" s="56" t="s">
        <v>224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  <c r="BB69" s="57">
        <v>3.6999999999999998E-2</v>
      </c>
      <c r="BC69" s="57">
        <v>7.9000000000000001E-2</v>
      </c>
    </row>
    <row r="70" spans="1:56" x14ac:dyDescent="0.35">
      <c r="A70" s="56" t="s">
        <v>225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  <c r="BB70" s="57">
        <v>0.11799999999999999</v>
      </c>
      <c r="BC70" s="57">
        <v>0.14899999999999999</v>
      </c>
    </row>
    <row r="71" spans="1:56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</row>
    <row r="72" spans="1:56" x14ac:dyDescent="0.35">
      <c r="A72" s="59" t="s">
        <v>147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</row>
    <row r="73" spans="1:56" x14ac:dyDescent="0.35">
      <c r="A73" s="54" t="s">
        <v>222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99093.078202000004</v>
      </c>
      <c r="AY73" s="39">
        <v>99847.020860999997</v>
      </c>
      <c r="AZ73" s="39">
        <v>95684.161175000001</v>
      </c>
      <c r="BA73" s="39">
        <v>117199.194722</v>
      </c>
      <c r="BB73" s="39">
        <v>85040.530322000006</v>
      </c>
      <c r="BC73" s="39">
        <v>98805.117200000008</v>
      </c>
    </row>
    <row r="74" spans="1:56" x14ac:dyDescent="0.35">
      <c r="A74" s="40" t="s">
        <v>143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45649.016889999999</v>
      </c>
      <c r="AY74" s="30">
        <v>43058.938643000001</v>
      </c>
      <c r="AZ74" s="30">
        <v>53881.269081999999</v>
      </c>
      <c r="BA74" s="30">
        <v>57198.866611999998</v>
      </c>
      <c r="BB74" s="30">
        <v>46318.406900000002</v>
      </c>
      <c r="BC74" s="30">
        <v>44637.211327999998</v>
      </c>
      <c r="BD74" s="102"/>
    </row>
    <row r="75" spans="1:56" x14ac:dyDescent="0.35">
      <c r="A75" s="40" t="s">
        <v>144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53444.061311999998</v>
      </c>
      <c r="AY75" s="30">
        <v>56788.082218000003</v>
      </c>
      <c r="AZ75" s="30">
        <v>41802.892093000002</v>
      </c>
      <c r="BA75" s="30">
        <v>60000.328110000002</v>
      </c>
      <c r="BB75" s="30">
        <v>38722.123421999997</v>
      </c>
      <c r="BC75" s="30">
        <v>54167.905872000003</v>
      </c>
      <c r="BD75" s="102"/>
    </row>
    <row r="76" spans="1:56" x14ac:dyDescent="0.35">
      <c r="A76" s="40" t="s">
        <v>160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>
        <v>0</v>
      </c>
      <c r="BD76" s="102"/>
    </row>
    <row r="77" spans="1:56" x14ac:dyDescent="0.35">
      <c r="A77" s="65" t="s">
        <v>205</v>
      </c>
      <c r="B77" s="71">
        <v>-41378.424814999977</v>
      </c>
      <c r="C77" s="71">
        <v>-47484.740420999995</v>
      </c>
      <c r="D77" s="71">
        <v>-48894.596860999969</v>
      </c>
      <c r="E77" s="71">
        <v>-49541.255445999945</v>
      </c>
      <c r="F77" s="71">
        <v>-44774.332717000005</v>
      </c>
      <c r="G77" s="71">
        <v>-45077.932435000002</v>
      </c>
      <c r="H77" s="71">
        <v>-45445.562324000042</v>
      </c>
      <c r="I77" s="71">
        <v>-46358.375224999989</v>
      </c>
      <c r="J77" s="71">
        <v>-45476.231799999965</v>
      </c>
      <c r="K77" s="71">
        <v>-90637.286838999978</v>
      </c>
      <c r="L77" s="71">
        <v>-99840.530162999989</v>
      </c>
      <c r="M77" s="71">
        <v>-101165.24489100014</v>
      </c>
      <c r="N77" s="71">
        <v>-83677.853886970261</v>
      </c>
      <c r="O77" s="71">
        <v>-77524.791666865392</v>
      </c>
      <c r="P77" s="71">
        <v>-70057.52207859901</v>
      </c>
      <c r="Q77" s="71">
        <v>-73005.77438820008</v>
      </c>
      <c r="R77" s="71">
        <v>-60907.395741999993</v>
      </c>
      <c r="S77" s="71">
        <v>-64282.72935899999</v>
      </c>
      <c r="T77" s="71">
        <v>-62837.339009999981</v>
      </c>
      <c r="U77" s="71">
        <v>-69573.849262000003</v>
      </c>
      <c r="V77" s="71">
        <v>-71026.106685999985</v>
      </c>
      <c r="W77" s="71">
        <v>-61499.132707000033</v>
      </c>
      <c r="X77" s="71">
        <v>-59913.985898999999</v>
      </c>
      <c r="Y77" s="71">
        <v>-61516.497177000012</v>
      </c>
      <c r="Z77" s="71">
        <v>-54052.061082999964</v>
      </c>
      <c r="AA77" s="71">
        <v>-47369.269579999971</v>
      </c>
      <c r="AB77" s="71">
        <v>-49205.035704000009</v>
      </c>
      <c r="AC77" s="71">
        <v>-56709.062828999966</v>
      </c>
      <c r="AD77" s="71">
        <v>-50043.614354000005</v>
      </c>
      <c r="AE77" s="71">
        <v>-55483.581500000037</v>
      </c>
      <c r="AF77" s="71">
        <v>-61428.550336000029</v>
      </c>
      <c r="AG77" s="71">
        <v>-62782.350707000034</v>
      </c>
      <c r="AH77" s="71">
        <v>-62461.470665000015</v>
      </c>
      <c r="AI77" s="71">
        <v>-38927.360127999993</v>
      </c>
      <c r="AJ77" s="71">
        <v>-40447.565164000014</v>
      </c>
      <c r="AK77" s="71">
        <v>-41154.335047000008</v>
      </c>
      <c r="AL77" s="71">
        <v>-38802.380355000023</v>
      </c>
      <c r="AM77" s="71">
        <v>-40696.562723999981</v>
      </c>
      <c r="AN77" s="71">
        <v>-47530.122679000022</v>
      </c>
      <c r="AO77" s="71">
        <v>-54955.630357000002</v>
      </c>
      <c r="AP77" s="71">
        <v>-47433.082081000015</v>
      </c>
      <c r="AQ77" s="71">
        <v>-54582.358899000028</v>
      </c>
      <c r="AR77" s="71">
        <v>-61344.832000000002</v>
      </c>
      <c r="AS77" s="71">
        <v>-70205.751999999993</v>
      </c>
      <c r="AT77" s="71">
        <v>-54427.75</v>
      </c>
      <c r="AU77" s="71">
        <v>-54359.973000000005</v>
      </c>
      <c r="AV77" s="71">
        <v>-66367.824342000007</v>
      </c>
      <c r="AW77" s="71">
        <v>-119355.12090600001</v>
      </c>
      <c r="AX77" s="71">
        <v>-88440.371830999997</v>
      </c>
      <c r="AY77" s="71">
        <v>-90322.111327000006</v>
      </c>
      <c r="AZ77" s="71">
        <v>-86749.869540999993</v>
      </c>
      <c r="BA77" s="71">
        <v>-101560.577433</v>
      </c>
      <c r="BB77" s="71">
        <v>-77932.667605999988</v>
      </c>
      <c r="BC77" s="71">
        <v>-90944.641568000021</v>
      </c>
      <c r="BD77" s="101"/>
    </row>
    <row r="78" spans="1:56" x14ac:dyDescent="0.35">
      <c r="A78" s="54" t="s">
        <v>206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10652.706371000007</v>
      </c>
      <c r="AY78" s="39">
        <v>9524.9095339999913</v>
      </c>
      <c r="AZ78" s="39">
        <v>8934.2916340000083</v>
      </c>
      <c r="BA78" s="39">
        <v>15638.617289000002</v>
      </c>
      <c r="BB78" s="39">
        <v>7107.8627160000178</v>
      </c>
      <c r="BC78" s="39">
        <v>7860.4756319999869</v>
      </c>
    </row>
    <row r="79" spans="1:56" x14ac:dyDescent="0.35">
      <c r="A79" s="65" t="s">
        <v>208</v>
      </c>
      <c r="B79" s="71">
        <v>-4500.9281409999976</v>
      </c>
      <c r="C79" s="71">
        <v>-4930.3948859999991</v>
      </c>
      <c r="D79" s="71">
        <v>-4643.4988869999997</v>
      </c>
      <c r="E79" s="71">
        <v>-4234.8697200000006</v>
      </c>
      <c r="F79" s="71">
        <v>-4559.5366099999992</v>
      </c>
      <c r="G79" s="71">
        <v>-4590.430212000002</v>
      </c>
      <c r="H79" s="71">
        <v>-3827.1198999999979</v>
      </c>
      <c r="I79" s="71">
        <v>-3316.2479709999989</v>
      </c>
      <c r="J79" s="71">
        <v>-3722.7730210000009</v>
      </c>
      <c r="K79" s="71">
        <v>-6492.0679450000007</v>
      </c>
      <c r="L79" s="71">
        <v>-8405.7550540000011</v>
      </c>
      <c r="M79" s="71">
        <v>-5285.5739809999986</v>
      </c>
      <c r="N79" s="71">
        <v>-4415.1461130297394</v>
      </c>
      <c r="O79" s="71">
        <v>-4732.2083331346021</v>
      </c>
      <c r="P79" s="71">
        <v>-4659.4779214009886</v>
      </c>
      <c r="Q79" s="71">
        <v>-5029.2256117999132</v>
      </c>
      <c r="R79" s="71">
        <v>-6419.0938089999981</v>
      </c>
      <c r="S79" s="71">
        <v>-4601.4497919999994</v>
      </c>
      <c r="T79" s="71">
        <v>-6849.6210619999983</v>
      </c>
      <c r="U79" s="71">
        <v>-8857.1081179999983</v>
      </c>
      <c r="V79" s="71">
        <v>-7185.1666829999976</v>
      </c>
      <c r="W79" s="71">
        <v>-6244.2694519999986</v>
      </c>
      <c r="X79" s="71">
        <v>-6995.4138080000048</v>
      </c>
      <c r="Y79" s="71">
        <v>-4267.1931979999999</v>
      </c>
      <c r="Z79" s="71">
        <v>-6016.1078959999995</v>
      </c>
      <c r="AA79" s="71">
        <v>-4871.3286019999978</v>
      </c>
      <c r="AB79" s="71">
        <v>-5506.1419310000001</v>
      </c>
      <c r="AC79" s="71">
        <v>-6116.0241350000015</v>
      </c>
      <c r="AD79" s="71">
        <v>-6353.327744000002</v>
      </c>
      <c r="AE79" s="71">
        <v>-6477.8849849999988</v>
      </c>
      <c r="AF79" s="71">
        <v>-6247.5139880000015</v>
      </c>
      <c r="AG79" s="71">
        <v>-7463.508914</v>
      </c>
      <c r="AH79" s="71">
        <v>-7450.4610219999922</v>
      </c>
      <c r="AI79" s="71">
        <v>-5379.7995020000017</v>
      </c>
      <c r="AJ79" s="71">
        <v>-3974.3882789999998</v>
      </c>
      <c r="AK79" s="71">
        <v>-4749.8099469999997</v>
      </c>
      <c r="AL79" s="71">
        <v>-4594.7488409999987</v>
      </c>
      <c r="AM79" s="71">
        <v>-4746.7565289999975</v>
      </c>
      <c r="AN79" s="71">
        <v>-5272.636682999997</v>
      </c>
      <c r="AO79" s="71">
        <v>-5851.6214479999981</v>
      </c>
      <c r="AP79" s="71">
        <v>-6165.4126649999898</v>
      </c>
      <c r="AQ79" s="71">
        <v>-6054.8257469999935</v>
      </c>
      <c r="AR79" s="71">
        <v>-5399.9129999999996</v>
      </c>
      <c r="AS79" s="71">
        <v>-6738.5829999999996</v>
      </c>
      <c r="AT79" s="71">
        <v>-5006.4740000000002</v>
      </c>
      <c r="AU79" s="71">
        <v>-5293.2569999999996</v>
      </c>
      <c r="AV79" s="71">
        <v>-6471.3485710000004</v>
      </c>
      <c r="AW79" s="71">
        <v>-7758.5125329999992</v>
      </c>
      <c r="AX79" s="71">
        <v>-6192.7152770000002</v>
      </c>
      <c r="AY79" s="71">
        <v>-6884.0126680000003</v>
      </c>
      <c r="AZ79" s="71">
        <v>-6565.6095519999999</v>
      </c>
      <c r="BA79" s="71">
        <v>-6592.4568630000003</v>
      </c>
      <c r="BB79" s="71">
        <v>-6655.2840500000002</v>
      </c>
      <c r="BC79" s="71">
        <v>-7518.0199619999994</v>
      </c>
    </row>
    <row r="80" spans="1:56" x14ac:dyDescent="0.35">
      <c r="A80" s="54" t="s">
        <v>223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4459.9910940000073</v>
      </c>
      <c r="AY80" s="39">
        <v>2640.896865999991</v>
      </c>
      <c r="AZ80" s="39">
        <v>2368.6820820000084</v>
      </c>
      <c r="BA80" s="39">
        <v>9046.1604260000022</v>
      </c>
      <c r="BB80" s="39">
        <v>452.57866600001762</v>
      </c>
      <c r="BC80" s="39">
        <v>342.45566999998755</v>
      </c>
    </row>
    <row r="81" spans="1:56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  <c r="BB81" s="39">
        <v>3393.3837990000047</v>
      </c>
      <c r="BC81" s="39">
        <v>2988.4882289999791</v>
      </c>
    </row>
    <row r="82" spans="1:56" x14ac:dyDescent="0.35">
      <c r="A82" s="56" t="s">
        <v>224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  <c r="BB82" s="57">
        <v>5.0000000000000001E-3</v>
      </c>
      <c r="BC82" s="57">
        <v>3.0000000000000001E-3</v>
      </c>
    </row>
    <row r="83" spans="1:56" x14ac:dyDescent="0.35">
      <c r="A83" s="56" t="s">
        <v>225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  <c r="BB83" s="57">
        <v>0.04</v>
      </c>
      <c r="BC83" s="57">
        <v>0.03</v>
      </c>
    </row>
    <row r="84" spans="1:56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</row>
    <row r="85" spans="1:56" ht="16.5" x14ac:dyDescent="0.35">
      <c r="A85" s="59" t="s">
        <v>228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</row>
    <row r="86" spans="1:56" x14ac:dyDescent="0.35">
      <c r="A86" s="54" t="s">
        <v>222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-3655.987224</v>
      </c>
      <c r="BA86" s="39">
        <v>-3735.1270420000001</v>
      </c>
      <c r="BB86" s="39">
        <v>-3884.6145019999999</v>
      </c>
      <c r="BC86" s="39">
        <v>-3398.067333</v>
      </c>
    </row>
    <row r="87" spans="1:56" x14ac:dyDescent="0.35">
      <c r="A87" s="40" t="s">
        <v>143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-2314.1435800000004</v>
      </c>
      <c r="AZ87" s="30">
        <v>-1742.6516899999999</v>
      </c>
      <c r="BA87" s="30">
        <v>-1626.193835</v>
      </c>
      <c r="BB87" s="30">
        <v>-1448.871259</v>
      </c>
      <c r="BC87" s="30">
        <v>-1544.2017969999999</v>
      </c>
      <c r="BD87" s="102"/>
    </row>
    <row r="88" spans="1:56" x14ac:dyDescent="0.35">
      <c r="A88" s="40" t="s">
        <v>144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-988.52798900000039</v>
      </c>
      <c r="AZ88" s="30">
        <v>-1913.3355340000001</v>
      </c>
      <c r="BA88" s="30">
        <v>-2108.933207</v>
      </c>
      <c r="BB88" s="30">
        <v>-2435.7432429999999</v>
      </c>
      <c r="BC88" s="30">
        <v>-1853.8655359999998</v>
      </c>
      <c r="BD88" s="102"/>
    </row>
    <row r="89" spans="1:56" x14ac:dyDescent="0.35">
      <c r="A89" s="40" t="s">
        <v>160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  <c r="BB89" s="30"/>
      <c r="BC89" s="30">
        <v>0</v>
      </c>
    </row>
    <row r="90" spans="1:56" x14ac:dyDescent="0.35">
      <c r="A90" s="65" t="s">
        <v>205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>
        <v>1247.155207</v>
      </c>
      <c r="AQ90" s="71">
        <v>1461.3890090000002</v>
      </c>
      <c r="AR90" s="71">
        <v>1596.2037989999999</v>
      </c>
      <c r="AS90" s="71">
        <v>1723.9322609999999</v>
      </c>
      <c r="AT90" s="71">
        <v>1434.6257930000002</v>
      </c>
      <c r="AU90" s="71">
        <v>1822.5164460000001</v>
      </c>
      <c r="AV90" s="71">
        <v>2611.7214390000004</v>
      </c>
      <c r="AW90" s="71">
        <v>3005.1026829999992</v>
      </c>
      <c r="AX90" s="71">
        <v>2781.8720989999997</v>
      </c>
      <c r="AY90" s="71">
        <v>3302.6715689999996</v>
      </c>
      <c r="AZ90" s="71">
        <v>3655.987224</v>
      </c>
      <c r="BA90" s="71">
        <v>3735.1270420000001</v>
      </c>
      <c r="BB90" s="71">
        <v>3884.6445020000001</v>
      </c>
      <c r="BC90" s="71">
        <v>3398.0373330000002</v>
      </c>
      <c r="BD90" s="41"/>
    </row>
    <row r="91" spans="1:56" x14ac:dyDescent="0.35">
      <c r="A91" s="54" t="s">
        <v>206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  <c r="BC91" s="39">
        <v>-2.9999999999745341E-2</v>
      </c>
    </row>
    <row r="92" spans="1:56" x14ac:dyDescent="0.35">
      <c r="A92" s="65" t="s">
        <v>208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>
        <v>0</v>
      </c>
      <c r="AQ92" s="71">
        <v>0</v>
      </c>
      <c r="AR92" s="71"/>
      <c r="AS92" s="71"/>
      <c r="AT92" s="71">
        <v>0</v>
      </c>
      <c r="AU92" s="71">
        <v>0</v>
      </c>
      <c r="AV92" s="71">
        <v>0</v>
      </c>
      <c r="AW92" s="71">
        <v>0</v>
      </c>
      <c r="AX92" s="71">
        <v>0</v>
      </c>
      <c r="AY92" s="71">
        <v>0</v>
      </c>
      <c r="AZ92" s="71">
        <v>0</v>
      </c>
      <c r="BA92" s="71">
        <v>0</v>
      </c>
      <c r="BB92" s="71">
        <v>0</v>
      </c>
      <c r="BC92" s="71">
        <v>0</v>
      </c>
    </row>
    <row r="93" spans="1:56" x14ac:dyDescent="0.35">
      <c r="A93" s="54" t="s">
        <v>223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0</v>
      </c>
      <c r="BA93" s="39">
        <v>0</v>
      </c>
      <c r="BB93" s="39">
        <v>-4.5474735088646412E-13</v>
      </c>
      <c r="BC93" s="39">
        <v>-2.9999999999745341E-2</v>
      </c>
    </row>
    <row r="94" spans="1:56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</row>
    <row r="95" spans="1:56" x14ac:dyDescent="0.35">
      <c r="A95" s="56" t="s">
        <v>224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6" x14ac:dyDescent="0.35">
      <c r="A96" s="56" t="s">
        <v>225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1:56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</row>
    <row r="98" spans="1:56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</row>
    <row r="99" spans="1:56" x14ac:dyDescent="0.35">
      <c r="A99" s="59" t="s">
        <v>229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</row>
    <row r="100" spans="1:56" x14ac:dyDescent="0.35">
      <c r="A100" s="54" t="s">
        <v>222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359478.98357799998</v>
      </c>
      <c r="AY100" s="39">
        <v>367486.18663000007</v>
      </c>
      <c r="AZ100" s="39">
        <v>350163.713277</v>
      </c>
      <c r="BA100" s="39">
        <v>464960.97463500005</v>
      </c>
      <c r="BB100" s="39">
        <v>358204.69250499998</v>
      </c>
      <c r="BC100" s="39">
        <v>371184.73447200004</v>
      </c>
      <c r="BD100" s="101"/>
    </row>
    <row r="101" spans="1:56" x14ac:dyDescent="0.35">
      <c r="A101" s="40" t="s">
        <v>143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124216.93066000001</v>
      </c>
      <c r="AY101" s="30">
        <v>108877.77026799999</v>
      </c>
      <c r="AZ101" s="30">
        <v>125152.345698</v>
      </c>
      <c r="BA101" s="30">
        <v>142845.63468699998</v>
      </c>
      <c r="BB101" s="30">
        <v>115322.549464</v>
      </c>
      <c r="BC101" s="30">
        <v>116443.42558299999</v>
      </c>
      <c r="BD101" s="101"/>
    </row>
    <row r="102" spans="1:56" x14ac:dyDescent="0.35">
      <c r="A102" s="40" t="s">
        <v>144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107974.59691099994</v>
      </c>
      <c r="AY102" s="30">
        <v>135211.29304600006</v>
      </c>
      <c r="AZ102" s="30">
        <v>112318.13047300001</v>
      </c>
      <c r="BA102" s="30">
        <v>156041.493927</v>
      </c>
      <c r="BB102" s="30">
        <v>100212.22491399999</v>
      </c>
      <c r="BC102" s="30">
        <v>119060.171779</v>
      </c>
      <c r="BD102" s="101"/>
    </row>
    <row r="103" spans="1:56" x14ac:dyDescent="0.35">
      <c r="A103" s="40" t="s">
        <v>160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127287.456007</v>
      </c>
      <c r="AY103" s="30">
        <v>123397.123316</v>
      </c>
      <c r="AZ103" s="30">
        <v>112693.237106</v>
      </c>
      <c r="BA103" s="30">
        <v>166073.846021</v>
      </c>
      <c r="BB103" s="30">
        <v>142669.91812700001</v>
      </c>
      <c r="BC103" s="30">
        <v>135681.13711000001</v>
      </c>
    </row>
    <row r="104" spans="1:56" x14ac:dyDescent="0.35">
      <c r="A104" s="65" t="s">
        <v>205</v>
      </c>
      <c r="B104" s="71">
        <v>-120782.91964100013</v>
      </c>
      <c r="C104" s="71">
        <v>-138536.28543499988</v>
      </c>
      <c r="D104" s="71">
        <v>-132272.5260333459</v>
      </c>
      <c r="E104" s="71">
        <v>-143037.03154765387</v>
      </c>
      <c r="F104" s="71">
        <v>-123229.28439499988</v>
      </c>
      <c r="G104" s="71">
        <v>-130147.13315699997</v>
      </c>
      <c r="H104" s="71">
        <v>-132903.2661655001</v>
      </c>
      <c r="I104" s="71">
        <v>-143915.57897555927</v>
      </c>
      <c r="J104" s="71">
        <v>-134315.55892489117</v>
      </c>
      <c r="K104" s="71">
        <v>-182014.53945249645</v>
      </c>
      <c r="L104" s="71">
        <v>-191847.81086961218</v>
      </c>
      <c r="M104" s="71">
        <v>-212580.48924638215</v>
      </c>
      <c r="N104" s="71">
        <v>-177327.46063997061</v>
      </c>
      <c r="O104" s="71">
        <v>-176382.91985536143</v>
      </c>
      <c r="P104" s="71">
        <v>-176065.93444310798</v>
      </c>
      <c r="Q104" s="71">
        <v>-198572.32931819814</v>
      </c>
      <c r="R104" s="71">
        <v>-159983.02006599898</v>
      </c>
      <c r="S104" s="71">
        <v>-165569.6844570036</v>
      </c>
      <c r="T104" s="71">
        <v>-165957.08219800214</v>
      </c>
      <c r="U104" s="71">
        <v>-180055.43259099525</v>
      </c>
      <c r="V104" s="71">
        <v>-172786.470027</v>
      </c>
      <c r="W104" s="71">
        <v>-172356.9007590001</v>
      </c>
      <c r="X104" s="71">
        <v>-165032.72305400006</v>
      </c>
      <c r="Y104" s="71">
        <v>-186153.36434899998</v>
      </c>
      <c r="Z104" s="71">
        <v>-156113</v>
      </c>
      <c r="AA104" s="71">
        <v>-151397.27722799993</v>
      </c>
      <c r="AB104" s="71">
        <v>-165916.52986557997</v>
      </c>
      <c r="AC104" s="71">
        <v>-186022.05995700017</v>
      </c>
      <c r="AD104" s="71">
        <v>-162923.09604100004</v>
      </c>
      <c r="AE104" s="71">
        <v>-176880.63307000001</v>
      </c>
      <c r="AF104" s="71">
        <v>-167281.28775500008</v>
      </c>
      <c r="AG104" s="71">
        <v>-196527.63799800005</v>
      </c>
      <c r="AH104" s="71">
        <v>-185573.38180499995</v>
      </c>
      <c r="AI104" s="71">
        <v>-137746.20807200015</v>
      </c>
      <c r="AJ104" s="71">
        <v>-156937.96983699998</v>
      </c>
      <c r="AK104" s="71">
        <v>-171994.73047699989</v>
      </c>
      <c r="AL104" s="71">
        <v>-167481.60131400003</v>
      </c>
      <c r="AM104" s="71">
        <v>-171001.83502999999</v>
      </c>
      <c r="AN104" s="71">
        <v>-178806.87588800007</v>
      </c>
      <c r="AO104" s="71">
        <v>-224735.787159</v>
      </c>
      <c r="AP104" s="71">
        <v>-197243.790175</v>
      </c>
      <c r="AQ104" s="71">
        <v>-206904.22536499999</v>
      </c>
      <c r="AR104" s="71">
        <v>-226777.93724699999</v>
      </c>
      <c r="AS104" s="71">
        <v>-258977.726</v>
      </c>
      <c r="AT104" s="71">
        <v>-237661.39202699999</v>
      </c>
      <c r="AU104" s="71">
        <v>-237207.75752399999</v>
      </c>
      <c r="AV104" s="71">
        <v>-265178.43412200001</v>
      </c>
      <c r="AW104" s="71">
        <v>-358899.52361400001</v>
      </c>
      <c r="AX104" s="71">
        <v>-307338.13300200005</v>
      </c>
      <c r="AY104" s="71">
        <v>-320170.77338500001</v>
      </c>
      <c r="AZ104" s="71">
        <v>-299300.35681100003</v>
      </c>
      <c r="BA104" s="71">
        <v>-390997.27495099994</v>
      </c>
      <c r="BB104" s="71">
        <v>-310116.27452399995</v>
      </c>
      <c r="BC104" s="71">
        <v>-324593.38577200001</v>
      </c>
    </row>
    <row r="105" spans="1:56" x14ac:dyDescent="0.35">
      <c r="A105" s="54" t="s">
        <v>206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52140.850575999924</v>
      </c>
      <c r="AY105" s="39">
        <v>47315.413245000047</v>
      </c>
      <c r="AZ105" s="39">
        <v>50863.356466000005</v>
      </c>
      <c r="BA105" s="39">
        <v>73963.699684000036</v>
      </c>
      <c r="BB105" s="39">
        <v>48088.387981000036</v>
      </c>
      <c r="BC105" s="39">
        <v>46591.348700000031</v>
      </c>
    </row>
    <row r="106" spans="1:56" x14ac:dyDescent="0.35">
      <c r="A106" s="65" t="s">
        <v>208</v>
      </c>
      <c r="B106" s="71">
        <v>-14323.923615999993</v>
      </c>
      <c r="C106" s="71">
        <v>-15818.070074999992</v>
      </c>
      <c r="D106" s="71">
        <v>-14971.024934000001</v>
      </c>
      <c r="E106" s="71">
        <v>-15892.675367999997</v>
      </c>
      <c r="F106" s="71">
        <v>-14451.841318999992</v>
      </c>
      <c r="G106" s="71">
        <v>-14965.089339999999</v>
      </c>
      <c r="H106" s="71">
        <v>-14175.552632000008</v>
      </c>
      <c r="I106" s="71">
        <v>-14665.625333999998</v>
      </c>
      <c r="J106" s="71">
        <v>-13459.343569260005</v>
      </c>
      <c r="K106" s="71">
        <v>-18586.941030740003</v>
      </c>
      <c r="L106" s="71">
        <v>-19560.933570000012</v>
      </c>
      <c r="M106" s="71">
        <v>-18022.029626529998</v>
      </c>
      <c r="N106" s="71">
        <v>-15862.484714032651</v>
      </c>
      <c r="O106" s="71">
        <v>-17143.015284629801</v>
      </c>
      <c r="P106" s="71">
        <v>-17856.374103899892</v>
      </c>
      <c r="Q106" s="71">
        <v>-18764.008650800508</v>
      </c>
      <c r="R106" s="71">
        <v>-18949.000636998499</v>
      </c>
      <c r="S106" s="71">
        <v>-18742.296436005399</v>
      </c>
      <c r="T106" s="71">
        <v>-19893.427618996095</v>
      </c>
      <c r="U106" s="71">
        <v>-23707.855039000002</v>
      </c>
      <c r="V106" s="71">
        <v>-20776.17894300001</v>
      </c>
      <c r="W106" s="71">
        <v>-20903.181374999993</v>
      </c>
      <c r="X106" s="71">
        <v>-22646.203226999998</v>
      </c>
      <c r="Y106" s="71">
        <v>-21377.308899</v>
      </c>
      <c r="Z106" s="71">
        <v>-20770</v>
      </c>
      <c r="AA106" s="71">
        <v>-20068.747825999992</v>
      </c>
      <c r="AB106" s="71">
        <v>-20955.429469000002</v>
      </c>
      <c r="AC106" s="71">
        <v>-23146.895503999993</v>
      </c>
      <c r="AD106" s="71">
        <v>-20643.549371000001</v>
      </c>
      <c r="AE106" s="71">
        <v>-22268.998892000011</v>
      </c>
      <c r="AF106" s="71">
        <v>-22421.941854000001</v>
      </c>
      <c r="AG106" s="71">
        <v>-24133.945015999991</v>
      </c>
      <c r="AH106" s="71">
        <v>-25349.690696999987</v>
      </c>
      <c r="AI106" s="71">
        <v>-18112.600592000003</v>
      </c>
      <c r="AJ106" s="71">
        <v>-16879.213309999996</v>
      </c>
      <c r="AK106" s="71">
        <v>-19697.041807000005</v>
      </c>
      <c r="AL106" s="71">
        <v>-19892.777479999993</v>
      </c>
      <c r="AM106" s="71">
        <v>-19229.334595999997</v>
      </c>
      <c r="AN106" s="71">
        <v>-21157.153614000003</v>
      </c>
      <c r="AO106" s="71">
        <v>-22430.86248</v>
      </c>
      <c r="AP106" s="71">
        <v>-23158.864130999988</v>
      </c>
      <c r="AQ106" s="71">
        <v>-25911.092287999993</v>
      </c>
      <c r="AR106" s="71">
        <v>-26025.823753000001</v>
      </c>
      <c r="AS106" s="71">
        <v>-27169.907999999999</v>
      </c>
      <c r="AT106" s="71">
        <v>-26799.636973000001</v>
      </c>
      <c r="AU106" s="71">
        <v>-34295.758475999995</v>
      </c>
      <c r="AV106" s="71">
        <v>-30471.997603000003</v>
      </c>
      <c r="AW106" s="71">
        <v>-28892.397527000001</v>
      </c>
      <c r="AX106" s="71">
        <v>-30580.738126</v>
      </c>
      <c r="AY106" s="71">
        <v>-33535.161884000001</v>
      </c>
      <c r="AZ106" s="71">
        <v>-32134.067695999998</v>
      </c>
      <c r="BA106" s="71">
        <v>-37499.112569999998</v>
      </c>
      <c r="BB106" s="71">
        <v>-34611.902479000004</v>
      </c>
      <c r="BC106" s="71">
        <v>-35832.167108999995</v>
      </c>
    </row>
    <row r="107" spans="1:56" x14ac:dyDescent="0.35">
      <c r="A107" s="54" t="s">
        <v>223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21560.112449999931</v>
      </c>
      <c r="AY107" s="39">
        <v>13780.25136100005</v>
      </c>
      <c r="AZ107" s="39">
        <v>18729.288770000006</v>
      </c>
      <c r="BA107" s="39">
        <v>36464.587114000038</v>
      </c>
      <c r="BB107" s="39">
        <v>13476.48550200003</v>
      </c>
      <c r="BC107" s="39">
        <v>10759.181591000044</v>
      </c>
    </row>
    <row r="108" spans="1:56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  <c r="BB108" s="39">
        <v>26817.804721999913</v>
      </c>
      <c r="BC108" s="39">
        <v>24079.532715000008</v>
      </c>
    </row>
    <row r="109" spans="1:56" x14ac:dyDescent="0.35">
      <c r="A109" s="56" t="s">
        <v>224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  <c r="BB109" s="57">
        <v>3.7999999999999999E-2</v>
      </c>
      <c r="BC109" s="57">
        <v>2.9000000000000001E-2</v>
      </c>
    </row>
    <row r="110" spans="1:56" x14ac:dyDescent="0.35">
      <c r="A110" s="56" t="s">
        <v>225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  <c r="BB110" s="57">
        <v>7.4999999999999997E-2</v>
      </c>
      <c r="BC110" s="57">
        <v>6.5000000000000002E-2</v>
      </c>
    </row>
    <row r="111" spans="1:56" s="92" customFormat="1" ht="8" x14ac:dyDescent="0.2"/>
    <row r="112" spans="1:56" x14ac:dyDescent="0.35">
      <c r="A112" s="92"/>
    </row>
    <row r="113" spans="1:1" x14ac:dyDescent="0.35">
      <c r="A113" s="105" t="s">
        <v>230</v>
      </c>
    </row>
    <row r="114" spans="1:1" x14ac:dyDescent="0.35">
      <c r="A114" s="105"/>
    </row>
    <row r="115" spans="1:1" x14ac:dyDescent="0.35">
      <c r="A115" s="105"/>
    </row>
    <row r="116" spans="1:1" x14ac:dyDescent="0.35">
      <c r="A116" s="92"/>
    </row>
    <row r="117" spans="1:1" x14ac:dyDescent="0.35">
      <c r="A117" s="92"/>
    </row>
    <row r="118" spans="1:1" x14ac:dyDescent="0.35">
      <c r="A118" s="92"/>
    </row>
    <row r="119" spans="1:1" x14ac:dyDescent="0.35">
      <c r="A119" s="92"/>
    </row>
  </sheetData>
  <mergeCells count="1">
    <mergeCell ref="A113:A115"/>
  </mergeCells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4" manualBreakCount="4">
    <brk id="10" max="1048575" man="1"/>
    <brk id="21" max="110" man="1"/>
    <brk id="30" max="110" man="1"/>
    <brk id="43" max="110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1" t="s">
        <v>21</v>
      </c>
    </row>
    <row r="2" spans="1:47" ht="16.5" customHeight="1" x14ac:dyDescent="0.35">
      <c r="A2" s="69"/>
    </row>
    <row r="3" spans="1:47" ht="36" x14ac:dyDescent="0.35">
      <c r="A3" s="86" t="s">
        <v>88</v>
      </c>
    </row>
    <row r="4" spans="1:47" x14ac:dyDescent="0.35">
      <c r="A4" s="33" t="s">
        <v>86</v>
      </c>
    </row>
    <row r="5" spans="1:47" x14ac:dyDescent="0.35">
      <c r="A5" s="33" t="s">
        <v>72</v>
      </c>
    </row>
    <row r="6" spans="1:47" x14ac:dyDescent="0.35">
      <c r="B6" s="87" t="s">
        <v>96</v>
      </c>
      <c r="C6" s="87" t="s">
        <v>97</v>
      </c>
      <c r="D6" s="87" t="s">
        <v>98</v>
      </c>
      <c r="E6" s="87" t="s">
        <v>99</v>
      </c>
      <c r="F6" s="87" t="s">
        <v>100</v>
      </c>
      <c r="G6" s="87" t="s">
        <v>101</v>
      </c>
      <c r="H6" s="87" t="s">
        <v>102</v>
      </c>
      <c r="I6" s="87" t="s">
        <v>103</v>
      </c>
      <c r="J6" s="87" t="s">
        <v>104</v>
      </c>
      <c r="K6" s="87" t="s">
        <v>105</v>
      </c>
      <c r="L6" s="87" t="s">
        <v>106</v>
      </c>
      <c r="M6" s="87" t="s">
        <v>107</v>
      </c>
      <c r="N6" s="87" t="s">
        <v>108</v>
      </c>
      <c r="O6" s="87" t="s">
        <v>109</v>
      </c>
      <c r="P6" s="87" t="s">
        <v>110</v>
      </c>
      <c r="Q6" s="87" t="s">
        <v>111</v>
      </c>
      <c r="R6" s="87" t="s">
        <v>112</v>
      </c>
      <c r="S6" s="87" t="s">
        <v>113</v>
      </c>
      <c r="T6" s="87" t="s">
        <v>114</v>
      </c>
      <c r="U6" s="87" t="s">
        <v>115</v>
      </c>
      <c r="V6" s="87" t="s">
        <v>116</v>
      </c>
      <c r="W6" s="87" t="s">
        <v>117</v>
      </c>
      <c r="X6" s="87" t="s">
        <v>118</v>
      </c>
      <c r="Y6" s="87" t="s">
        <v>119</v>
      </c>
      <c r="Z6" s="87" t="s">
        <v>121</v>
      </c>
      <c r="AA6" s="87" t="s">
        <v>122</v>
      </c>
      <c r="AB6" s="87" t="s">
        <v>123</v>
      </c>
      <c r="AC6" s="87" t="s">
        <v>124</v>
      </c>
      <c r="AD6" s="87" t="s">
        <v>125</v>
      </c>
      <c r="AE6" s="87" t="s">
        <v>126</v>
      </c>
      <c r="AF6" s="87" t="s">
        <v>127</v>
      </c>
      <c r="AG6" s="87" t="s">
        <v>128</v>
      </c>
      <c r="AH6" s="87" t="s">
        <v>129</v>
      </c>
      <c r="AI6" s="87" t="s">
        <v>130</v>
      </c>
      <c r="AJ6" s="87" t="s">
        <v>131</v>
      </c>
      <c r="AK6" s="87" t="s">
        <v>132</v>
      </c>
      <c r="AL6" s="87" t="s">
        <v>136</v>
      </c>
      <c r="AM6" s="87" t="s">
        <v>137</v>
      </c>
      <c r="AN6" s="87" t="s">
        <v>138</v>
      </c>
      <c r="AO6" s="87" t="s">
        <v>139</v>
      </c>
      <c r="AP6" s="87" t="s">
        <v>146</v>
      </c>
      <c r="AQ6" s="87" t="s">
        <v>148</v>
      </c>
      <c r="AR6" s="87" t="s">
        <v>150</v>
      </c>
      <c r="AS6" s="87" t="s">
        <v>152</v>
      </c>
      <c r="AT6" s="87" t="s">
        <v>153</v>
      </c>
      <c r="AU6" s="87" t="s">
        <v>154</v>
      </c>
    </row>
    <row r="7" spans="1:47" ht="16.5" customHeight="1" x14ac:dyDescent="0.35">
      <c r="AL7" s="48"/>
      <c r="AM7" s="48"/>
      <c r="AN7" s="48"/>
    </row>
    <row r="8" spans="1:47" x14ac:dyDescent="0.35">
      <c r="A8" s="67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0" t="s">
        <v>74</v>
      </c>
      <c r="B10" s="71">
        <v>-120782.919641</v>
      </c>
      <c r="C10" s="71">
        <v>-138536</v>
      </c>
      <c r="D10" s="71">
        <v>-132273</v>
      </c>
      <c r="E10" s="71">
        <v>-143037</v>
      </c>
      <c r="F10" s="71">
        <v>-123229</v>
      </c>
      <c r="G10" s="71">
        <v>-130147</v>
      </c>
      <c r="H10" s="71">
        <v>-132903</v>
      </c>
      <c r="I10" s="71">
        <v>-143916</v>
      </c>
      <c r="J10" s="71">
        <v>-134316</v>
      </c>
      <c r="K10" s="71">
        <v>-182015</v>
      </c>
      <c r="L10" s="71">
        <v>-191848</v>
      </c>
      <c r="M10" s="71">
        <v>-212580</v>
      </c>
      <c r="N10" s="71">
        <v>-177326.85388697026</v>
      </c>
      <c r="O10" s="71">
        <v>-176383.79166686541</v>
      </c>
      <c r="P10" s="71">
        <v>-176066.52207859902</v>
      </c>
      <c r="Q10" s="71">
        <v>-198572.77438820008</v>
      </c>
      <c r="R10" s="71">
        <v>-159983</v>
      </c>
      <c r="S10" s="71">
        <v>-165570</v>
      </c>
      <c r="T10" s="71">
        <v>-165957</v>
      </c>
      <c r="U10" s="71">
        <v>-180055</v>
      </c>
      <c r="V10" s="71">
        <v>-172786</v>
      </c>
      <c r="W10" s="71">
        <v>-172357</v>
      </c>
      <c r="X10" s="71">
        <v>-165033</v>
      </c>
      <c r="Y10" s="71">
        <v>-186153</v>
      </c>
      <c r="Z10" s="71">
        <v>-156113</v>
      </c>
      <c r="AA10" s="71">
        <v>-151397</v>
      </c>
      <c r="AB10" s="71">
        <v>-165917</v>
      </c>
      <c r="AC10" s="71">
        <v>-186022</v>
      </c>
      <c r="AD10" s="71">
        <v>-162923</v>
      </c>
      <c r="AE10" s="71">
        <v>-176881</v>
      </c>
      <c r="AF10" s="71">
        <v>-167281</v>
      </c>
      <c r="AG10" s="71">
        <v>-196528</v>
      </c>
      <c r="AH10" s="71">
        <v>-185573</v>
      </c>
      <c r="AI10" s="71">
        <v>-137747</v>
      </c>
      <c r="AJ10" s="71">
        <v>-156938</v>
      </c>
      <c r="AK10" s="71">
        <v>-171995</v>
      </c>
      <c r="AL10" s="71">
        <v>-167482</v>
      </c>
      <c r="AM10" s="71">
        <v>-171001</v>
      </c>
      <c r="AN10" s="71">
        <v>-178807</v>
      </c>
      <c r="AO10" s="71" t="e">
        <f>(-222661)-#REF!</f>
        <v>#REF!</v>
      </c>
      <c r="AP10" s="71">
        <v>-196476.30799999999</v>
      </c>
      <c r="AQ10" s="71">
        <v>-206246.24100000001</v>
      </c>
      <c r="AR10" s="71">
        <v>-228203.391</v>
      </c>
      <c r="AS10" s="71">
        <v>-258977.71813200007</v>
      </c>
      <c r="AT10" s="71">
        <v>-237066.17499999999</v>
      </c>
      <c r="AU10" s="71">
        <v>-236744.08600000001</v>
      </c>
    </row>
    <row r="11" spans="1:47" s="34" customFormat="1" x14ac:dyDescent="0.35">
      <c r="A11" s="84" t="s">
        <v>133</v>
      </c>
      <c r="B11" s="85">
        <f t="shared" ref="B11:AO11" si="0">+B9+B10</f>
        <v>33217.149533000003</v>
      </c>
      <c r="C11" s="85">
        <f t="shared" si="0"/>
        <v>36627</v>
      </c>
      <c r="D11" s="85">
        <f t="shared" si="0"/>
        <v>35985</v>
      </c>
      <c r="E11" s="85">
        <f t="shared" si="0"/>
        <v>40733</v>
      </c>
      <c r="F11" s="85">
        <f t="shared" si="0"/>
        <v>34632</v>
      </c>
      <c r="G11" s="85">
        <f t="shared" si="0"/>
        <v>35786</v>
      </c>
      <c r="H11" s="85">
        <f t="shared" si="0"/>
        <v>34220</v>
      </c>
      <c r="I11" s="85">
        <f t="shared" si="0"/>
        <v>37455</v>
      </c>
      <c r="J11" s="85">
        <f t="shared" si="0"/>
        <v>32342</v>
      </c>
      <c r="K11" s="85">
        <f t="shared" si="0"/>
        <v>41657</v>
      </c>
      <c r="L11" s="85">
        <f t="shared" si="0"/>
        <v>40533</v>
      </c>
      <c r="M11" s="85">
        <f t="shared" si="0"/>
        <v>43164</v>
      </c>
      <c r="N11" s="85">
        <f t="shared" si="0"/>
        <v>35299.146113029739</v>
      </c>
      <c r="O11" s="85">
        <f t="shared" si="0"/>
        <v>40046.208333134593</v>
      </c>
      <c r="P11" s="85">
        <f t="shared" si="0"/>
        <v>42717.477921400976</v>
      </c>
      <c r="Q11" s="85">
        <f t="shared" si="0"/>
        <v>44710.22561179992</v>
      </c>
      <c r="R11" s="85">
        <f t="shared" si="0"/>
        <v>38140</v>
      </c>
      <c r="S11" s="85">
        <f t="shared" si="0"/>
        <v>36241</v>
      </c>
      <c r="T11" s="85">
        <f t="shared" si="0"/>
        <v>40701</v>
      </c>
      <c r="U11" s="85">
        <f t="shared" si="0"/>
        <v>29512</v>
      </c>
      <c r="V11" s="85">
        <f t="shared" si="0"/>
        <v>32382</v>
      </c>
      <c r="W11" s="85">
        <f t="shared" si="0"/>
        <v>32159</v>
      </c>
      <c r="X11" s="85">
        <f t="shared" si="0"/>
        <v>38172</v>
      </c>
      <c r="Y11" s="85">
        <f t="shared" si="0"/>
        <v>42499</v>
      </c>
      <c r="Z11" s="85">
        <f t="shared" si="0"/>
        <v>29003</v>
      </c>
      <c r="AA11" s="85">
        <f t="shared" si="0"/>
        <v>31386</v>
      </c>
      <c r="AB11" s="85">
        <f t="shared" si="0"/>
        <v>36590</v>
      </c>
      <c r="AC11" s="85">
        <f t="shared" si="0"/>
        <v>43714</v>
      </c>
      <c r="AD11" s="85">
        <f t="shared" si="0"/>
        <v>32175</v>
      </c>
      <c r="AE11" s="85">
        <f t="shared" si="0"/>
        <v>35066</v>
      </c>
      <c r="AF11" s="85">
        <f t="shared" si="0"/>
        <v>34587</v>
      </c>
      <c r="AG11" s="85">
        <f t="shared" si="0"/>
        <v>41109</v>
      </c>
      <c r="AH11" s="85">
        <f t="shared" si="0"/>
        <v>29997</v>
      </c>
      <c r="AI11" s="85">
        <f t="shared" si="0"/>
        <v>31903</v>
      </c>
      <c r="AJ11" s="85">
        <f t="shared" si="0"/>
        <v>30359</v>
      </c>
      <c r="AK11" s="85">
        <f t="shared" si="0"/>
        <v>35944</v>
      </c>
      <c r="AL11" s="85">
        <f t="shared" si="0"/>
        <v>35786</v>
      </c>
      <c r="AM11" s="85">
        <f t="shared" si="0"/>
        <v>37390</v>
      </c>
      <c r="AN11" s="85">
        <f t="shared" si="0"/>
        <v>36157</v>
      </c>
      <c r="AO11" s="90" t="e">
        <f t="shared" si="0"/>
        <v>#REF!</v>
      </c>
      <c r="AP11" s="85">
        <v>39055.768000000011</v>
      </c>
      <c r="AQ11" s="85">
        <v>42541.106</v>
      </c>
      <c r="AR11" s="85">
        <v>43184.518999999971</v>
      </c>
      <c r="AS11" s="85">
        <v>53427.091038999846</v>
      </c>
      <c r="AT11" s="85">
        <v>44811.510999999999</v>
      </c>
      <c r="AU11" s="85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134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0" t="s">
        <v>79</v>
      </c>
      <c r="B19" s="71">
        <v>-1535.6188312808026</v>
      </c>
      <c r="C19" s="71">
        <v>-1435</v>
      </c>
      <c r="D19" s="71">
        <v>-3459</v>
      </c>
      <c r="E19" s="71">
        <v>-4626</v>
      </c>
      <c r="F19" s="71">
        <v>-1320</v>
      </c>
      <c r="G19" s="71">
        <v>-1924</v>
      </c>
      <c r="H19" s="71">
        <v>-4199</v>
      </c>
      <c r="I19" s="71">
        <v>-2418</v>
      </c>
      <c r="J19" s="71">
        <v>-1592</v>
      </c>
      <c r="K19" s="71">
        <v>-1358</v>
      </c>
      <c r="L19" s="71">
        <v>-586</v>
      </c>
      <c r="M19" s="71">
        <v>-1550</v>
      </c>
      <c r="N19" s="71">
        <v>-477</v>
      </c>
      <c r="O19" s="71">
        <v>-3805</v>
      </c>
      <c r="P19" s="71">
        <v>-2156</v>
      </c>
      <c r="Q19" s="71">
        <v>-3712</v>
      </c>
      <c r="R19" s="71">
        <v>-1228</v>
      </c>
      <c r="S19" s="71">
        <v>-6307</v>
      </c>
      <c r="T19" s="71">
        <v>-4137</v>
      </c>
      <c r="U19" s="71">
        <v>-2786</v>
      </c>
      <c r="V19" s="71">
        <v>-628</v>
      </c>
      <c r="W19" s="71">
        <v>-5372</v>
      </c>
      <c r="X19" s="71">
        <v>-2239</v>
      </c>
      <c r="Y19" s="71">
        <v>-2439</v>
      </c>
      <c r="Z19" s="71">
        <v>-2142</v>
      </c>
      <c r="AA19" s="71">
        <v>-1987</v>
      </c>
      <c r="AB19" s="71">
        <v>-3087</v>
      </c>
      <c r="AC19" s="71">
        <v>-3047</v>
      </c>
      <c r="AD19" s="71">
        <v>-1755</v>
      </c>
      <c r="AE19" s="71">
        <v>-4073</v>
      </c>
      <c r="AF19" s="71">
        <v>-4356</v>
      </c>
      <c r="AG19" s="71">
        <v>-4246</v>
      </c>
      <c r="AH19" s="71">
        <v>-3966</v>
      </c>
      <c r="AI19" s="71">
        <v>-12879</v>
      </c>
      <c r="AJ19" s="71">
        <v>-2749</v>
      </c>
      <c r="AK19" s="71">
        <v>-9400</v>
      </c>
      <c r="AL19" s="71">
        <v>-995</v>
      </c>
      <c r="AM19" s="71">
        <v>-2399</v>
      </c>
      <c r="AN19" s="71">
        <v>-1333</v>
      </c>
      <c r="AO19" s="71">
        <v>-4716</v>
      </c>
      <c r="AP19" s="71">
        <v>-1786.8440000000001</v>
      </c>
      <c r="AQ19" s="71">
        <v>-2149.8319999999999</v>
      </c>
      <c r="AR19" s="71">
        <v>-1943.7890000000002</v>
      </c>
      <c r="AS19" s="71">
        <v>-4632.1820000000007</v>
      </c>
      <c r="AT19" s="71">
        <v>-3598.3589999999999</v>
      </c>
      <c r="AU19" s="71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2" t="s">
        <v>135</v>
      </c>
      <c r="B22" s="71">
        <v>-4113.0428240000001</v>
      </c>
      <c r="C22" s="71">
        <v>-4693</v>
      </c>
      <c r="D22" s="71">
        <v>-4302</v>
      </c>
      <c r="E22" s="71">
        <v>-6340</v>
      </c>
      <c r="F22" s="71">
        <v>-3886</v>
      </c>
      <c r="G22" s="71">
        <v>-8079</v>
      </c>
      <c r="H22" s="71">
        <v>-3228</v>
      </c>
      <c r="I22" s="71">
        <v>-4021</v>
      </c>
      <c r="J22" s="71">
        <v>-4928</v>
      </c>
      <c r="K22" s="71">
        <v>-4823</v>
      </c>
      <c r="L22" s="71">
        <v>-13456</v>
      </c>
      <c r="M22" s="71">
        <v>-5956</v>
      </c>
      <c r="N22" s="71">
        <v>-9682</v>
      </c>
      <c r="O22" s="71">
        <v>-6321</v>
      </c>
      <c r="P22" s="71">
        <v>-13577</v>
      </c>
      <c r="Q22" s="71">
        <v>-5974</v>
      </c>
      <c r="R22" s="71">
        <v>1465</v>
      </c>
      <c r="S22" s="71">
        <v>-3076</v>
      </c>
      <c r="T22" s="71">
        <v>-3870</v>
      </c>
      <c r="U22" s="71">
        <v>-7867</v>
      </c>
      <c r="V22" s="71">
        <v>-2142</v>
      </c>
      <c r="W22" s="71">
        <v>317</v>
      </c>
      <c r="X22" s="71">
        <v>2383</v>
      </c>
      <c r="Y22" s="71">
        <v>-7522</v>
      </c>
      <c r="Z22" s="71">
        <v>-357</v>
      </c>
      <c r="AA22" s="71">
        <v>-11519</v>
      </c>
      <c r="AB22" s="71">
        <v>-5203</v>
      </c>
      <c r="AC22" s="71">
        <v>-11634</v>
      </c>
      <c r="AD22" s="71">
        <v>-1632</v>
      </c>
      <c r="AE22" s="71">
        <v>457</v>
      </c>
      <c r="AF22" s="71">
        <v>-24842</v>
      </c>
      <c r="AG22" s="71">
        <v>-9791</v>
      </c>
      <c r="AH22" s="71">
        <v>2528</v>
      </c>
      <c r="AI22" s="71">
        <v>-615</v>
      </c>
      <c r="AJ22" s="71">
        <v>-640</v>
      </c>
      <c r="AK22" s="71">
        <v>-10129</v>
      </c>
      <c r="AL22" s="71">
        <v>-4879</v>
      </c>
      <c r="AM22" s="71">
        <v>-4550</v>
      </c>
      <c r="AN22" s="71">
        <v>-6846</v>
      </c>
      <c r="AO22" s="71">
        <v>-13060</v>
      </c>
      <c r="AP22" s="71">
        <v>-3227.1590000000001</v>
      </c>
      <c r="AQ22" s="71">
        <v>-10894.986000000001</v>
      </c>
      <c r="AR22" s="71">
        <v>-6366.648000000001</v>
      </c>
      <c r="AS22" s="71">
        <v>2546.1050000000032</v>
      </c>
      <c r="AT22" s="71">
        <v>-1170.2470000000001</v>
      </c>
      <c r="AU22" s="71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2" t="s">
        <v>83</v>
      </c>
      <c r="B24" s="71">
        <v>870.96571471919879</v>
      </c>
      <c r="C24" s="71">
        <v>1187</v>
      </c>
      <c r="D24" s="71">
        <v>459</v>
      </c>
      <c r="E24" s="71">
        <v>833</v>
      </c>
      <c r="F24" s="71">
        <v>763</v>
      </c>
      <c r="G24" s="71">
        <v>917</v>
      </c>
      <c r="H24" s="71">
        <v>245</v>
      </c>
      <c r="I24" s="71">
        <v>1379</v>
      </c>
      <c r="J24" s="71">
        <v>818</v>
      </c>
      <c r="K24" s="71">
        <v>800</v>
      </c>
      <c r="L24" s="71">
        <v>1064</v>
      </c>
      <c r="M24" s="71">
        <v>1215</v>
      </c>
      <c r="N24" s="71">
        <v>894</v>
      </c>
      <c r="O24" s="71">
        <v>1133</v>
      </c>
      <c r="P24" s="71">
        <v>1111</v>
      </c>
      <c r="Q24" s="71">
        <v>1556</v>
      </c>
      <c r="R24" s="71">
        <v>1334</v>
      </c>
      <c r="S24" s="71">
        <v>1404</v>
      </c>
      <c r="T24" s="71">
        <v>1467</v>
      </c>
      <c r="U24" s="71">
        <v>1326</v>
      </c>
      <c r="V24" s="71">
        <v>1194</v>
      </c>
      <c r="W24" s="71">
        <v>1134</v>
      </c>
      <c r="X24" s="71">
        <v>1233</v>
      </c>
      <c r="Y24" s="71">
        <v>1575</v>
      </c>
      <c r="Z24" s="71">
        <v>100</v>
      </c>
      <c r="AA24" s="71">
        <v>336</v>
      </c>
      <c r="AB24" s="71">
        <v>266</v>
      </c>
      <c r="AC24" s="71">
        <v>-270</v>
      </c>
      <c r="AD24" s="71">
        <v>294</v>
      </c>
      <c r="AE24" s="71">
        <v>368</v>
      </c>
      <c r="AF24" s="71">
        <v>551</v>
      </c>
      <c r="AG24" s="71">
        <v>160</v>
      </c>
      <c r="AH24" s="71">
        <v>250</v>
      </c>
      <c r="AI24" s="71">
        <v>296</v>
      </c>
      <c r="AJ24" s="71">
        <v>206</v>
      </c>
      <c r="AK24" s="71">
        <v>562</v>
      </c>
      <c r="AL24" s="71">
        <v>259</v>
      </c>
      <c r="AM24" s="71">
        <v>347</v>
      </c>
      <c r="AN24" s="71">
        <v>436</v>
      </c>
      <c r="AO24" s="71">
        <v>436</v>
      </c>
      <c r="AP24" s="71">
        <v>153.31700000000001</v>
      </c>
      <c r="AQ24" s="71">
        <v>375.96000000000004</v>
      </c>
      <c r="AR24" s="71">
        <v>77.453999999999951</v>
      </c>
      <c r="AS24" s="71">
        <v>657.94399999999996</v>
      </c>
      <c r="AT24" s="71">
        <v>-279.12200000000001</v>
      </c>
      <c r="AU24" s="71">
        <v>-62.933999999999969</v>
      </c>
    </row>
    <row r="25" spans="1:47" s="34" customFormat="1" x14ac:dyDescent="0.35">
      <c r="A25" s="82" t="s">
        <v>84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  <c r="AU25" s="83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6" t="s">
        <v>27</v>
      </c>
    </row>
    <row r="30" spans="1:47" ht="15.5" x14ac:dyDescent="0.35">
      <c r="A30" s="43" t="s">
        <v>86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87" t="s">
        <v>96</v>
      </c>
      <c r="C32" s="87" t="s">
        <v>97</v>
      </c>
      <c r="D32" s="87" t="s">
        <v>98</v>
      </c>
      <c r="E32" s="87" t="s">
        <v>99</v>
      </c>
      <c r="F32" s="87" t="s">
        <v>100</v>
      </c>
      <c r="G32" s="87" t="s">
        <v>101</v>
      </c>
      <c r="H32" s="87" t="s">
        <v>102</v>
      </c>
      <c r="I32" s="87" t="s">
        <v>103</v>
      </c>
      <c r="J32" s="87" t="s">
        <v>104</v>
      </c>
      <c r="K32" s="87" t="s">
        <v>105</v>
      </c>
      <c r="L32" s="87" t="s">
        <v>106</v>
      </c>
      <c r="M32" s="87" t="s">
        <v>107</v>
      </c>
      <c r="N32" s="87" t="s">
        <v>108</v>
      </c>
      <c r="O32" s="87" t="s">
        <v>109</v>
      </c>
      <c r="P32" s="87" t="s">
        <v>110</v>
      </c>
      <c r="Q32" s="87" t="s">
        <v>111</v>
      </c>
      <c r="R32" s="87" t="s">
        <v>112</v>
      </c>
      <c r="S32" s="87" t="s">
        <v>113</v>
      </c>
      <c r="T32" s="87" t="s">
        <v>114</v>
      </c>
      <c r="U32" s="87" t="s">
        <v>115</v>
      </c>
      <c r="V32" s="87" t="s">
        <v>116</v>
      </c>
      <c r="W32" s="87" t="s">
        <v>117</v>
      </c>
      <c r="X32" s="87" t="s">
        <v>118</v>
      </c>
      <c r="Y32" s="87" t="s">
        <v>119</v>
      </c>
      <c r="Z32" s="87" t="s">
        <v>121</v>
      </c>
      <c r="AA32" s="87" t="s">
        <v>122</v>
      </c>
      <c r="AB32" s="87" t="s">
        <v>123</v>
      </c>
      <c r="AC32" s="87" t="s">
        <v>124</v>
      </c>
      <c r="AD32" s="87" t="s">
        <v>125</v>
      </c>
      <c r="AE32" s="87" t="s">
        <v>126</v>
      </c>
      <c r="AF32" s="87" t="s">
        <v>127</v>
      </c>
      <c r="AG32" s="87" t="s">
        <v>128</v>
      </c>
      <c r="AH32" s="87" t="s">
        <v>129</v>
      </c>
      <c r="AI32" s="87" t="s">
        <v>130</v>
      </c>
      <c r="AJ32" s="87" t="s">
        <v>131</v>
      </c>
      <c r="AK32" s="87" t="s">
        <v>132</v>
      </c>
      <c r="AL32" s="87" t="s">
        <v>136</v>
      </c>
      <c r="AM32" s="87" t="s">
        <v>137</v>
      </c>
      <c r="AN32" s="87" t="s">
        <v>138</v>
      </c>
      <c r="AO32" s="87" t="s">
        <v>139</v>
      </c>
      <c r="AP32" s="87" t="s">
        <v>146</v>
      </c>
      <c r="AQ32" s="87" t="s">
        <v>148</v>
      </c>
      <c r="AR32" s="87" t="s">
        <v>150</v>
      </c>
      <c r="AS32" s="87" t="s">
        <v>152</v>
      </c>
      <c r="AT32" s="87" t="s">
        <v>153</v>
      </c>
      <c r="AU32" s="87" t="s">
        <v>154</v>
      </c>
    </row>
    <row r="33" spans="1:47" x14ac:dyDescent="0.35">
      <c r="A33" s="34" t="s">
        <v>140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143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144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145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133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141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143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144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145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3" t="s">
        <v>74</v>
      </c>
      <c r="B51" s="71">
        <v>-8864.9284690000004</v>
      </c>
      <c r="C51" s="71">
        <v>-13434.359512999998</v>
      </c>
      <c r="D51" s="71">
        <v>-9239.1402069999967</v>
      </c>
      <c r="E51" s="71">
        <v>-10710.267925999997</v>
      </c>
      <c r="F51" s="71">
        <v>-8552.5286280000091</v>
      </c>
      <c r="G51" s="71">
        <v>-9859.8034509999961</v>
      </c>
      <c r="H51" s="71">
        <v>-9101.5959875000135</v>
      </c>
      <c r="I51" s="71">
        <v>-10948.917618559291</v>
      </c>
      <c r="J51" s="71">
        <v>-11759.266020881192</v>
      </c>
      <c r="K51" s="71">
        <v>-11384.996637506503</v>
      </c>
      <c r="L51" s="71">
        <v>-10969.162175612293</v>
      </c>
      <c r="M51" s="71">
        <v>-14574.159710841999</v>
      </c>
      <c r="N51" s="71">
        <v>-9346.7710850003077</v>
      </c>
      <c r="O51" s="71">
        <v>-8855.3079054960981</v>
      </c>
      <c r="P51" s="71">
        <v>-8374.699886508999</v>
      </c>
      <c r="Q51" s="71">
        <v>-11221.637346997999</v>
      </c>
      <c r="R51" s="71">
        <v>-8794.6237259989975</v>
      </c>
      <c r="S51" s="71">
        <v>-7499.3036780036018</v>
      </c>
      <c r="T51" s="71">
        <v>-9385.9274170022018</v>
      </c>
      <c r="U51" s="71">
        <v>-11797.134996995197</v>
      </c>
      <c r="V51" s="71">
        <v>-12766.954513000008</v>
      </c>
      <c r="W51" s="71">
        <v>-18382.672256000005</v>
      </c>
      <c r="X51" s="71">
        <v>-16749.35048400001</v>
      </c>
      <c r="Y51" s="71">
        <v>-19426.218549999991</v>
      </c>
      <c r="Z51" s="71">
        <v>-13895.556740000004</v>
      </c>
      <c r="AA51" s="71">
        <v>-16755.533636000004</v>
      </c>
      <c r="AB51" s="71">
        <v>-17704.057354999994</v>
      </c>
      <c r="AC51" s="71">
        <v>-20601.379687999997</v>
      </c>
      <c r="AD51" s="71">
        <v>-15578.559996000004</v>
      </c>
      <c r="AE51" s="71">
        <v>-16367.898425000003</v>
      </c>
      <c r="AF51" s="71">
        <v>-17013.079204999987</v>
      </c>
      <c r="AG51" s="71">
        <v>-20420.192604999986</v>
      </c>
      <c r="AH51" s="71">
        <v>-19025.568622999992</v>
      </c>
      <c r="AI51" s="71">
        <v>-14223.684443000018</v>
      </c>
      <c r="AJ51" s="71">
        <v>-17046.431811999999</v>
      </c>
      <c r="AK51" s="71">
        <v>-18528.561144000014</v>
      </c>
      <c r="AL51" s="71">
        <v>-16091.941025999997</v>
      </c>
      <c r="AM51" s="71">
        <v>-14512.038118000004</v>
      </c>
      <c r="AN51" s="71">
        <v>-13953.824710000004</v>
      </c>
      <c r="AO51" s="71">
        <v>-22318.218216000001</v>
      </c>
      <c r="AP51" s="71">
        <v>-16065.879664999991</v>
      </c>
      <c r="AQ51" s="71">
        <v>-16674.300483999999</v>
      </c>
      <c r="AR51" s="71">
        <v>-20707.118999999995</v>
      </c>
      <c r="AS51" s="71">
        <v>-23148.959000000003</v>
      </c>
      <c r="AT51" s="71">
        <v>-17191.552</v>
      </c>
      <c r="AU51" s="71">
        <v>-18951.397999999997</v>
      </c>
    </row>
    <row r="52" spans="1:47" x14ac:dyDescent="0.35">
      <c r="A52" s="54" t="s">
        <v>133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3" t="s">
        <v>76</v>
      </c>
      <c r="B53" s="71">
        <v>-974.12659200000041</v>
      </c>
      <c r="C53" s="71">
        <v>-1170.0726889999996</v>
      </c>
      <c r="D53" s="71">
        <v>-1270.0113829999991</v>
      </c>
      <c r="E53" s="71">
        <v>-1915.9655299999999</v>
      </c>
      <c r="F53" s="71">
        <v>-1095.3140530000005</v>
      </c>
      <c r="G53" s="71">
        <v>-1249.4066760000001</v>
      </c>
      <c r="H53" s="71">
        <v>-1151.6520210000006</v>
      </c>
      <c r="I53" s="71">
        <v>-1059.1856529999998</v>
      </c>
      <c r="J53" s="71">
        <v>-1254.3045849999999</v>
      </c>
      <c r="K53" s="71">
        <v>-1231.4169440000005</v>
      </c>
      <c r="L53" s="71">
        <v>-1240.2388180000007</v>
      </c>
      <c r="M53" s="71">
        <v>-1339.3037415300009</v>
      </c>
      <c r="N53" s="71">
        <v>-1129.0680760029004</v>
      </c>
      <c r="O53" s="71">
        <v>-1117.9562754951994</v>
      </c>
      <c r="P53" s="71">
        <v>-1167.0477304988992</v>
      </c>
      <c r="Q53" s="71">
        <v>-1087.8205610006007</v>
      </c>
      <c r="R53" s="71">
        <v>-1080.1196489985005</v>
      </c>
      <c r="S53" s="71">
        <v>-1173.4785450054001</v>
      </c>
      <c r="T53" s="71">
        <v>-1029.4333519960999</v>
      </c>
      <c r="U53" s="71">
        <v>-1389.446171</v>
      </c>
      <c r="V53" s="71">
        <v>-1353.6858679999998</v>
      </c>
      <c r="W53" s="71">
        <v>-1516.7591340000004</v>
      </c>
      <c r="X53" s="71">
        <v>-1937.0355090000014</v>
      </c>
      <c r="Y53" s="71">
        <v>-2768.2246610000002</v>
      </c>
      <c r="Z53" s="71">
        <v>-1730.5893989999997</v>
      </c>
      <c r="AA53" s="71">
        <v>-1772.8091260000008</v>
      </c>
      <c r="AB53" s="71">
        <v>-2333.8536619999995</v>
      </c>
      <c r="AC53" s="71">
        <v>-2686.7287339999993</v>
      </c>
      <c r="AD53" s="71">
        <v>-1793.9484100000004</v>
      </c>
      <c r="AE53" s="71">
        <v>-1812.5845569999997</v>
      </c>
      <c r="AF53" s="71">
        <v>-1993.542774</v>
      </c>
      <c r="AG53" s="71">
        <v>-2698.900830000001</v>
      </c>
      <c r="AH53" s="71">
        <v>-2739.5198719999999</v>
      </c>
      <c r="AI53" s="71">
        <v>-2564.9349340000008</v>
      </c>
      <c r="AJ53" s="71">
        <v>-2051.7868819999994</v>
      </c>
      <c r="AK53" s="71">
        <v>-1982.2902309999999</v>
      </c>
      <c r="AL53" s="71">
        <v>-2181.0507999999991</v>
      </c>
      <c r="AM53" s="71">
        <v>-2147.2218940000002</v>
      </c>
      <c r="AN53" s="71">
        <v>-2156.6280450000004</v>
      </c>
      <c r="AO53" s="71">
        <v>-2505.5734619999998</v>
      </c>
      <c r="AP53" s="71">
        <v>-2071.4569919999999</v>
      </c>
      <c r="AQ53" s="71">
        <v>-2751.616974999999</v>
      </c>
      <c r="AR53" s="71">
        <v>-2830.8550000000005</v>
      </c>
      <c r="AS53" s="71">
        <v>-2460.3250000000003</v>
      </c>
      <c r="AT53" s="71">
        <v>-2297.7310000000002</v>
      </c>
      <c r="AU53" s="71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142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143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144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145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3" t="s">
        <v>74</v>
      </c>
      <c r="B64" s="71">
        <v>-12612.756603000002</v>
      </c>
      <c r="C64" s="71">
        <v>-13592.436560999997</v>
      </c>
      <c r="D64" s="71">
        <v>-13625.390864999996</v>
      </c>
      <c r="E64" s="71">
        <v>-16789.995438000002</v>
      </c>
      <c r="F64" s="71">
        <v>-12675.281433999999</v>
      </c>
      <c r="G64" s="71">
        <v>-13310.11615</v>
      </c>
      <c r="H64" s="71">
        <v>-17088.078005000007</v>
      </c>
      <c r="I64" s="71">
        <v>-20849.877331999989</v>
      </c>
      <c r="J64" s="71">
        <v>-15115.067004010012</v>
      </c>
      <c r="K64" s="71">
        <v>-15735.251142989997</v>
      </c>
      <c r="L64" s="71">
        <v>-17384.87346499999</v>
      </c>
      <c r="M64" s="71">
        <v>-22222.805869540003</v>
      </c>
      <c r="N64" s="71">
        <v>-14519.350842</v>
      </c>
      <c r="O64" s="71">
        <v>-18692.487891999994</v>
      </c>
      <c r="P64" s="71">
        <v>-19213.222602000002</v>
      </c>
      <c r="Q64" s="71">
        <v>-27228.908337999994</v>
      </c>
      <c r="R64" s="71">
        <v>-17256.14336699999</v>
      </c>
      <c r="S64" s="71">
        <v>-18912.852046</v>
      </c>
      <c r="T64" s="71">
        <v>-18904.857268999996</v>
      </c>
      <c r="U64" s="71">
        <v>-19597.573299000003</v>
      </c>
      <c r="V64" s="71">
        <v>-16999.993244999998</v>
      </c>
      <c r="W64" s="71">
        <v>-17633.893247999986</v>
      </c>
      <c r="X64" s="71">
        <v>-17287.466393999999</v>
      </c>
      <c r="Y64" s="71">
        <v>-20570.558371999992</v>
      </c>
      <c r="Z64" s="71">
        <v>-14816.445661999996</v>
      </c>
      <c r="AA64" s="71">
        <v>-12655.907876999994</v>
      </c>
      <c r="AB64" s="71">
        <v>-25711.40930599999</v>
      </c>
      <c r="AC64" s="71">
        <v>-20470.098514999998</v>
      </c>
      <c r="AD64" s="71">
        <v>-16693.170336999992</v>
      </c>
      <c r="AE64" s="71">
        <v>-14548.496928000002</v>
      </c>
      <c r="AF64" s="71">
        <v>-11377.786103000004</v>
      </c>
      <c r="AG64" s="71">
        <v>-13896.070028000009</v>
      </c>
      <c r="AH64" s="71">
        <v>-15068.675072999999</v>
      </c>
      <c r="AI64" s="71">
        <v>-10219.753674999996</v>
      </c>
      <c r="AJ64" s="71">
        <v>-10268.736339999999</v>
      </c>
      <c r="AK64" s="71">
        <v>-16681.347862000002</v>
      </c>
      <c r="AL64" s="71">
        <v>-11730.507431999999</v>
      </c>
      <c r="AM64" s="71">
        <v>-12094.442242000001</v>
      </c>
      <c r="AN64" s="71">
        <v>-13436.884846999999</v>
      </c>
      <c r="AO64" s="71">
        <v>-14669.435321000006</v>
      </c>
      <c r="AP64" s="71">
        <v>-12956.645905000001</v>
      </c>
      <c r="AQ64" s="71">
        <v>-14804.484479999997</v>
      </c>
      <c r="AR64" s="71">
        <v>-19952.035</v>
      </c>
      <c r="AS64" s="71">
        <v>-20618.296000000002</v>
      </c>
      <c r="AT64" s="71">
        <v>-18421.731</v>
      </c>
      <c r="AU64" s="71">
        <v>-20374.601999999999</v>
      </c>
    </row>
    <row r="65" spans="1:47" x14ac:dyDescent="0.35">
      <c r="A65" s="54" t="s">
        <v>133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3" t="s">
        <v>76</v>
      </c>
      <c r="B66" s="71">
        <v>-1897.4474329999998</v>
      </c>
      <c r="C66" s="71">
        <v>-1864.3645140000001</v>
      </c>
      <c r="D66" s="71">
        <v>-1705.6865159999998</v>
      </c>
      <c r="E66" s="71">
        <v>-1949.6005969999987</v>
      </c>
      <c r="F66" s="71">
        <v>-1716.20945583</v>
      </c>
      <c r="G66" s="71">
        <v>-2073.0550971699995</v>
      </c>
      <c r="H66" s="71">
        <v>-1501.8680329999993</v>
      </c>
      <c r="I66" s="71">
        <v>-2181.6508429999994</v>
      </c>
      <c r="J66" s="71">
        <v>-1362.5830862600001</v>
      </c>
      <c r="K66" s="71">
        <v>-2454.17155374</v>
      </c>
      <c r="L66" s="71">
        <v>-1956.4174589999996</v>
      </c>
      <c r="M66" s="71">
        <v>-2354.3776549999993</v>
      </c>
      <c r="N66" s="71">
        <v>-1892.6658429999993</v>
      </c>
      <c r="O66" s="71">
        <v>-2222.8274799999995</v>
      </c>
      <c r="P66" s="71">
        <v>-2498.1604620000021</v>
      </c>
      <c r="Q66" s="71">
        <v>-2275.1693049999994</v>
      </c>
      <c r="R66" s="71">
        <v>-2155.2869609999998</v>
      </c>
      <c r="S66" s="71">
        <v>-2412.0880350000002</v>
      </c>
      <c r="T66" s="71">
        <v>-2053.3946529999994</v>
      </c>
      <c r="U66" s="71">
        <v>-2019.9577050000003</v>
      </c>
      <c r="V66" s="71">
        <v>-1734.6344389999999</v>
      </c>
      <c r="W66" s="71">
        <v>-2090.0797459999994</v>
      </c>
      <c r="X66" s="71">
        <v>-2256.8802060000007</v>
      </c>
      <c r="Y66" s="71">
        <v>-2415.2627980000007</v>
      </c>
      <c r="Z66" s="71">
        <v>-2365.244361</v>
      </c>
      <c r="AA66" s="71">
        <v>-2210.6678230000002</v>
      </c>
      <c r="AB66" s="71">
        <v>-1901.8560050000001</v>
      </c>
      <c r="AC66" s="71">
        <v>-1694.1874600000001</v>
      </c>
      <c r="AD66" s="71">
        <v>-490.64511999999888</v>
      </c>
      <c r="AE66" s="71">
        <v>-1983.704782</v>
      </c>
      <c r="AF66" s="71">
        <v>-1896.9060530000004</v>
      </c>
      <c r="AG66" s="71">
        <v>-2596.1424729999994</v>
      </c>
      <c r="AH66" s="71">
        <v>-2884.6223679999998</v>
      </c>
      <c r="AI66" s="71">
        <v>-1887.753048</v>
      </c>
      <c r="AJ66" s="71">
        <v>-1785.2805349999999</v>
      </c>
      <c r="AK66" s="71">
        <v>-1781.8960199999988</v>
      </c>
      <c r="AL66" s="71">
        <v>-1916.5056970000007</v>
      </c>
      <c r="AM66" s="71">
        <v>-1746.484788</v>
      </c>
      <c r="AN66" s="71">
        <v>-2509.2581870000013</v>
      </c>
      <c r="AO66" s="71">
        <v>-2061.1707080000006</v>
      </c>
      <c r="AP66" s="71">
        <v>-2130.0199349999998</v>
      </c>
      <c r="AQ66" s="71">
        <v>-2404.6006820000002</v>
      </c>
      <c r="AR66" s="71">
        <v>-2794.9979999999996</v>
      </c>
      <c r="AS66" s="71">
        <v>-3650.3580000000002</v>
      </c>
      <c r="AT66" s="71">
        <v>-2560.5100000000002</v>
      </c>
      <c r="AU66" s="71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143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144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145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3" t="s">
        <v>74</v>
      </c>
      <c r="B77" s="71">
        <v>-41378.424814999977</v>
      </c>
      <c r="C77" s="71">
        <v>-47484.740420999995</v>
      </c>
      <c r="D77" s="71">
        <v>-48894.596860999969</v>
      </c>
      <c r="E77" s="71">
        <v>-49541.255445999945</v>
      </c>
      <c r="F77" s="71">
        <v>-44774.332717000005</v>
      </c>
      <c r="G77" s="71">
        <v>-45077.932435000002</v>
      </c>
      <c r="H77" s="71">
        <v>-45445.562324000042</v>
      </c>
      <c r="I77" s="71">
        <v>-46358.375224999989</v>
      </c>
      <c r="J77" s="71">
        <v>-45476.231799999965</v>
      </c>
      <c r="K77" s="71">
        <v>-90637.286838999978</v>
      </c>
      <c r="L77" s="71">
        <v>-99840.530162999989</v>
      </c>
      <c r="M77" s="71">
        <v>-101165.24489100014</v>
      </c>
      <c r="N77" s="71">
        <v>-83677.853886970261</v>
      </c>
      <c r="O77" s="71">
        <v>-77524.791666865392</v>
      </c>
      <c r="P77" s="71">
        <v>-70057.52207859901</v>
      </c>
      <c r="Q77" s="71">
        <v>-73005.77438820008</v>
      </c>
      <c r="R77" s="71">
        <v>-60907.395741999993</v>
      </c>
      <c r="S77" s="71">
        <v>-64282.72935899999</v>
      </c>
      <c r="T77" s="71">
        <v>-62837.339009999981</v>
      </c>
      <c r="U77" s="71">
        <v>-69573.849262000003</v>
      </c>
      <c r="V77" s="71">
        <v>-71026.106685999985</v>
      </c>
      <c r="W77" s="71">
        <v>-61499.132707000033</v>
      </c>
      <c r="X77" s="71">
        <v>-59913.985898999999</v>
      </c>
      <c r="Y77" s="71">
        <v>-61516.497177000012</v>
      </c>
      <c r="Z77" s="71">
        <v>-54052.061082999964</v>
      </c>
      <c r="AA77" s="71">
        <v>-47369.269579999971</v>
      </c>
      <c r="AB77" s="71">
        <v>-49205.035704000009</v>
      </c>
      <c r="AC77" s="71">
        <v>-56709.062828999966</v>
      </c>
      <c r="AD77" s="71">
        <v>-50043.614354000005</v>
      </c>
      <c r="AE77" s="71">
        <v>-55483.581500000037</v>
      </c>
      <c r="AF77" s="71">
        <v>-61428.550336000029</v>
      </c>
      <c r="AG77" s="71">
        <v>-62782.350707000034</v>
      </c>
      <c r="AH77" s="71">
        <v>-62461.470665000015</v>
      </c>
      <c r="AI77" s="71">
        <v>-38927.360127999993</v>
      </c>
      <c r="AJ77" s="71">
        <v>-40447.565164000014</v>
      </c>
      <c r="AK77" s="71">
        <v>-41154.335047000008</v>
      </c>
      <c r="AL77" s="71">
        <v>-38802.380355000023</v>
      </c>
      <c r="AM77" s="71">
        <v>-40696.562723999981</v>
      </c>
      <c r="AN77" s="71">
        <v>-47530.122679000022</v>
      </c>
      <c r="AO77" s="71">
        <v>-54955.630357000002</v>
      </c>
      <c r="AP77" s="71">
        <v>-47433.082081000015</v>
      </c>
      <c r="AQ77" s="71">
        <v>-54582.358899000028</v>
      </c>
      <c r="AR77" s="71">
        <v>-61344.832000000002</v>
      </c>
      <c r="AS77" s="71">
        <v>-70205.751999999993</v>
      </c>
      <c r="AT77" s="71">
        <v>-54427.75</v>
      </c>
      <c r="AU77" s="71">
        <v>-54359.973000000005</v>
      </c>
    </row>
    <row r="78" spans="1:47" x14ac:dyDescent="0.35">
      <c r="A78" s="54" t="s">
        <v>133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3" t="s">
        <v>76</v>
      </c>
      <c r="B79" s="71">
        <v>-4500.9281409999976</v>
      </c>
      <c r="C79" s="71">
        <v>-4930.3948859999991</v>
      </c>
      <c r="D79" s="71">
        <v>-4643.4988869999997</v>
      </c>
      <c r="E79" s="71">
        <v>-4234.8697200000006</v>
      </c>
      <c r="F79" s="71">
        <v>-4559.5366099999992</v>
      </c>
      <c r="G79" s="71">
        <v>-4590.430212000002</v>
      </c>
      <c r="H79" s="71">
        <v>-3827.1198999999979</v>
      </c>
      <c r="I79" s="71">
        <v>-3316.2479709999989</v>
      </c>
      <c r="J79" s="71">
        <v>-3722.7730210000009</v>
      </c>
      <c r="K79" s="71">
        <v>-6492.0679450000007</v>
      </c>
      <c r="L79" s="71">
        <v>-8405.7550540000011</v>
      </c>
      <c r="M79" s="71">
        <v>-5285.5739809999986</v>
      </c>
      <c r="N79" s="71">
        <v>-4415.1461130297394</v>
      </c>
      <c r="O79" s="71">
        <v>-4732.2083331346021</v>
      </c>
      <c r="P79" s="71">
        <v>-4659.4779214009886</v>
      </c>
      <c r="Q79" s="71">
        <v>-5029.2256117999132</v>
      </c>
      <c r="R79" s="71">
        <v>-6419.0938089999981</v>
      </c>
      <c r="S79" s="71">
        <v>-4601.4497919999994</v>
      </c>
      <c r="T79" s="71">
        <v>-6849.6210619999983</v>
      </c>
      <c r="U79" s="71">
        <v>-8857.1081179999983</v>
      </c>
      <c r="V79" s="71">
        <v>-7185.1666829999976</v>
      </c>
      <c r="W79" s="71">
        <v>-6244.2694519999986</v>
      </c>
      <c r="X79" s="71">
        <v>-6995.4138080000048</v>
      </c>
      <c r="Y79" s="71">
        <v>-4267.1931979999999</v>
      </c>
      <c r="Z79" s="71">
        <v>-6016.1078959999995</v>
      </c>
      <c r="AA79" s="71">
        <v>-4871.3286019999978</v>
      </c>
      <c r="AB79" s="71">
        <v>-5506.1419310000001</v>
      </c>
      <c r="AC79" s="71">
        <v>-6116.0241350000015</v>
      </c>
      <c r="AD79" s="71">
        <v>-6353.327744000002</v>
      </c>
      <c r="AE79" s="71">
        <v>-6477.8849849999988</v>
      </c>
      <c r="AF79" s="71">
        <v>-6247.5139880000015</v>
      </c>
      <c r="AG79" s="71">
        <v>-7463.508914</v>
      </c>
      <c r="AH79" s="71">
        <v>-7450.4610219999922</v>
      </c>
      <c r="AI79" s="71">
        <v>-5379.7995020000017</v>
      </c>
      <c r="AJ79" s="71">
        <v>-3974.3882789999998</v>
      </c>
      <c r="AK79" s="71">
        <v>-4749.8099469999997</v>
      </c>
      <c r="AL79" s="71">
        <v>-4594.7488409999987</v>
      </c>
      <c r="AM79" s="71">
        <v>-4746.7565289999975</v>
      </c>
      <c r="AN79" s="71">
        <v>-5272.636682999997</v>
      </c>
      <c r="AO79" s="71">
        <v>-5851.6214479999981</v>
      </c>
      <c r="AP79" s="71">
        <v>-6165.4126649999898</v>
      </c>
      <c r="AQ79" s="71">
        <v>-6054.8257469999935</v>
      </c>
      <c r="AR79" s="71">
        <v>-5399.9129999999996</v>
      </c>
      <c r="AS79" s="71">
        <v>-6738.5829999999996</v>
      </c>
      <c r="AT79" s="71">
        <v>-5006.4740000000002</v>
      </c>
      <c r="AU79" s="71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155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143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144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145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3" t="s">
        <v>74</v>
      </c>
      <c r="B90" s="71">
        <v>-41378.424814999977</v>
      </c>
      <c r="C90" s="71">
        <v>-47484.740420999995</v>
      </c>
      <c r="D90" s="71">
        <v>-48894.596860999969</v>
      </c>
      <c r="E90" s="71">
        <v>-49541.255445999945</v>
      </c>
      <c r="F90" s="71">
        <v>-44774.332717000005</v>
      </c>
      <c r="G90" s="71">
        <v>-45077.932435000002</v>
      </c>
      <c r="H90" s="71">
        <v>-45445.562324000042</v>
      </c>
      <c r="I90" s="71">
        <v>-46358.375224999989</v>
      </c>
      <c r="J90" s="71">
        <v>-45476.231799999965</v>
      </c>
      <c r="K90" s="71">
        <v>-90637.286838999978</v>
      </c>
      <c r="L90" s="71">
        <v>-99840.530162999989</v>
      </c>
      <c r="M90" s="71">
        <v>-101165.24489100014</v>
      </c>
      <c r="N90" s="71">
        <v>-83677.853886970261</v>
      </c>
      <c r="O90" s="71">
        <v>-77524.791666865392</v>
      </c>
      <c r="P90" s="71">
        <v>-70057.52207859901</v>
      </c>
      <c r="Q90" s="71">
        <v>-73005.77438820008</v>
      </c>
      <c r="R90" s="71">
        <v>-60907.395741999993</v>
      </c>
      <c r="S90" s="71">
        <v>-64282.72935899999</v>
      </c>
      <c r="T90" s="71">
        <v>-62837.339009999981</v>
      </c>
      <c r="U90" s="71">
        <v>-69573.849262000003</v>
      </c>
      <c r="V90" s="71">
        <v>-71026.106685999985</v>
      </c>
      <c r="W90" s="71">
        <v>-61499.132707000033</v>
      </c>
      <c r="X90" s="71">
        <v>-59913.985898999999</v>
      </c>
      <c r="Y90" s="71">
        <v>-61516.497177000012</v>
      </c>
      <c r="Z90" s="71">
        <v>-54052.061082999964</v>
      </c>
      <c r="AA90" s="71">
        <v>-47369.269579999971</v>
      </c>
      <c r="AB90" s="71">
        <v>-49205.035704000009</v>
      </c>
      <c r="AC90" s="71">
        <v>-56709.062828999966</v>
      </c>
      <c r="AD90" s="71">
        <v>-50043.614354000005</v>
      </c>
      <c r="AE90" s="71">
        <v>-55483.581500000037</v>
      </c>
      <c r="AF90" s="71">
        <v>-61428.550336000029</v>
      </c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1:47" x14ac:dyDescent="0.35">
      <c r="A91" s="54" t="s">
        <v>133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3" t="s">
        <v>76</v>
      </c>
      <c r="B92" s="71">
        <v>-4500.9281409999976</v>
      </c>
      <c r="C92" s="71">
        <v>-4930.3948859999991</v>
      </c>
      <c r="D92" s="71">
        <v>-4643.4988869999997</v>
      </c>
      <c r="E92" s="71">
        <v>-4234.8697200000006</v>
      </c>
      <c r="F92" s="71">
        <v>-4559.5366099999992</v>
      </c>
      <c r="G92" s="71">
        <v>-4590.430212000002</v>
      </c>
      <c r="H92" s="71">
        <v>-3827.1198999999979</v>
      </c>
      <c r="I92" s="71">
        <v>-3316.2479709999989</v>
      </c>
      <c r="J92" s="71">
        <v>-3722.7730210000009</v>
      </c>
      <c r="K92" s="71">
        <v>-6492.0679450000007</v>
      </c>
      <c r="L92" s="71">
        <v>-8405.7550540000011</v>
      </c>
      <c r="M92" s="71">
        <v>-5285.5739809999986</v>
      </c>
      <c r="N92" s="71">
        <v>-4415.1461130297394</v>
      </c>
      <c r="O92" s="71">
        <v>-4732.2083331346021</v>
      </c>
      <c r="P92" s="71">
        <v>-4659.4779214009886</v>
      </c>
      <c r="Q92" s="71">
        <v>-5029.2256117999132</v>
      </c>
      <c r="R92" s="71">
        <v>-6419.0938089999981</v>
      </c>
      <c r="S92" s="71">
        <v>-4601.4497919999994</v>
      </c>
      <c r="T92" s="71">
        <v>-6849.6210619999983</v>
      </c>
      <c r="U92" s="71">
        <v>-8857.1081179999983</v>
      </c>
      <c r="V92" s="71">
        <v>-7185.1666829999976</v>
      </c>
      <c r="W92" s="71">
        <v>-6244.2694519999986</v>
      </c>
      <c r="X92" s="71">
        <v>-6995.4138080000048</v>
      </c>
      <c r="Y92" s="71">
        <v>-4267.1931979999999</v>
      </c>
      <c r="Z92" s="71">
        <v>-6016.1078959999995</v>
      </c>
      <c r="AA92" s="71">
        <v>-4871.3286019999978</v>
      </c>
      <c r="AB92" s="71">
        <v>-5506.1419310000001</v>
      </c>
      <c r="AC92" s="71">
        <v>-6116.0241350000015</v>
      </c>
      <c r="AD92" s="71">
        <v>-6353.327744000002</v>
      </c>
      <c r="AE92" s="71">
        <v>-6477.8849849999988</v>
      </c>
      <c r="AF92" s="71">
        <v>-6247.5139880000015</v>
      </c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143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144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3" t="s">
        <v>74</v>
      </c>
      <c r="B104" s="71">
        <v>-120782.91964100013</v>
      </c>
      <c r="C104" s="71">
        <v>-138536.28543499988</v>
      </c>
      <c r="D104" s="71">
        <v>-132272.5260333459</v>
      </c>
      <c r="E104" s="71">
        <v>-143037.03154765387</v>
      </c>
      <c r="F104" s="71">
        <v>-123229.28439499988</v>
      </c>
      <c r="G104" s="71">
        <v>-130147.13315699997</v>
      </c>
      <c r="H104" s="71">
        <v>-132903.2661655001</v>
      </c>
      <c r="I104" s="71">
        <v>-143915.57897555927</v>
      </c>
      <c r="J104" s="71">
        <v>-134315.55892489117</v>
      </c>
      <c r="K104" s="71">
        <v>-182014.53945249645</v>
      </c>
      <c r="L104" s="71">
        <v>-191847.81086961218</v>
      </c>
      <c r="M104" s="71">
        <v>-212580.48924638215</v>
      </c>
      <c r="N104" s="71">
        <v>-177327.46063997061</v>
      </c>
      <c r="O104" s="71">
        <v>-176382.91985536143</v>
      </c>
      <c r="P104" s="71">
        <v>-176065.93444310798</v>
      </c>
      <c r="Q104" s="71">
        <v>-198572.32931819814</v>
      </c>
      <c r="R104" s="71">
        <v>-159983.02006599898</v>
      </c>
      <c r="S104" s="71">
        <v>-165569.6844570036</v>
      </c>
      <c r="T104" s="71">
        <v>-165957.08219800214</v>
      </c>
      <c r="U104" s="71">
        <v>-180055.43259099525</v>
      </c>
      <c r="V104" s="71">
        <v>-172786.470027</v>
      </c>
      <c r="W104" s="71">
        <v>-172356.9007590001</v>
      </c>
      <c r="X104" s="71">
        <v>-165032.72305400006</v>
      </c>
      <c r="Y104" s="71">
        <v>-186153.36434899998</v>
      </c>
      <c r="Z104" s="71">
        <v>-156113</v>
      </c>
      <c r="AA104" s="71">
        <v>-151397.27722799993</v>
      </c>
      <c r="AB104" s="71">
        <v>-165916.52986557997</v>
      </c>
      <c r="AC104" s="71">
        <v>-186022.05995700017</v>
      </c>
      <c r="AD104" s="71">
        <f t="shared" ref="AD104:AO104" si="27">+AD38+AD51+AD64+AD77</f>
        <v>-162923.09604100004</v>
      </c>
      <c r="AE104" s="71">
        <f t="shared" si="27"/>
        <v>-176880.63307000001</v>
      </c>
      <c r="AF104" s="71">
        <f t="shared" si="27"/>
        <v>-167281.28775500008</v>
      </c>
      <c r="AG104" s="71">
        <f t="shared" si="27"/>
        <v>-196527.63799800005</v>
      </c>
      <c r="AH104" s="71">
        <f t="shared" si="27"/>
        <v>-185573.38180499995</v>
      </c>
      <c r="AI104" s="71">
        <f t="shared" si="27"/>
        <v>-137746.20807200015</v>
      </c>
      <c r="AJ104" s="71">
        <f t="shared" si="27"/>
        <v>-156937.96983699998</v>
      </c>
      <c r="AK104" s="71">
        <f t="shared" si="27"/>
        <v>-171995.73047699989</v>
      </c>
      <c r="AL104" s="71">
        <f t="shared" si="27"/>
        <v>-167481.60131400003</v>
      </c>
      <c r="AM104" s="71">
        <f t="shared" si="27"/>
        <v>-171001.83502999999</v>
      </c>
      <c r="AN104" s="71">
        <f t="shared" si="27"/>
        <v>-178806.87588800007</v>
      </c>
      <c r="AO104" s="71">
        <f t="shared" si="27"/>
        <v>-224735.787159</v>
      </c>
      <c r="AP104" s="71">
        <v>-196476.307913</v>
      </c>
      <c r="AQ104" s="71">
        <v>-206246.24104300002</v>
      </c>
      <c r="AR104" s="71">
        <v>-228203.39300000001</v>
      </c>
      <c r="AS104" s="71">
        <v>-258977.72600000002</v>
      </c>
      <c r="AT104" s="71">
        <v>-237066.16199999998</v>
      </c>
      <c r="AU104" s="71">
        <v>-236744.09299999999</v>
      </c>
    </row>
    <row r="105" spans="1:47" x14ac:dyDescent="0.35">
      <c r="A105" s="54" t="s">
        <v>133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3" t="s">
        <v>76</v>
      </c>
      <c r="B106" s="71">
        <v>-14323.923615999993</v>
      </c>
      <c r="C106" s="71">
        <v>-15818.070074999992</v>
      </c>
      <c r="D106" s="71">
        <v>-14971.024934000001</v>
      </c>
      <c r="E106" s="71">
        <v>-15892.675367999997</v>
      </c>
      <c r="F106" s="71">
        <v>-14451.841318999992</v>
      </c>
      <c r="G106" s="71">
        <v>-14965.089339999999</v>
      </c>
      <c r="H106" s="71">
        <v>-14175.552632000008</v>
      </c>
      <c r="I106" s="71">
        <v>-14665.625333999998</v>
      </c>
      <c r="J106" s="71">
        <v>-13459.343569260005</v>
      </c>
      <c r="K106" s="71">
        <v>-18586.941030740003</v>
      </c>
      <c r="L106" s="71">
        <v>-19560.933570000012</v>
      </c>
      <c r="M106" s="71">
        <v>-18022.029626529998</v>
      </c>
      <c r="N106" s="71">
        <v>-15862.484714032651</v>
      </c>
      <c r="O106" s="71">
        <v>-17143.015284629801</v>
      </c>
      <c r="P106" s="71">
        <v>-17856.374103899892</v>
      </c>
      <c r="Q106" s="71">
        <v>-18764.008650800508</v>
      </c>
      <c r="R106" s="71">
        <v>-18949.000636998499</v>
      </c>
      <c r="S106" s="71">
        <v>-18742.296436005399</v>
      </c>
      <c r="T106" s="71">
        <v>-19893.427618996095</v>
      </c>
      <c r="U106" s="71">
        <v>-23707.855039000002</v>
      </c>
      <c r="V106" s="71">
        <v>-20776.17894300001</v>
      </c>
      <c r="W106" s="71">
        <v>-20903.181374999993</v>
      </c>
      <c r="X106" s="71">
        <v>-22646.203226999998</v>
      </c>
      <c r="Y106" s="71">
        <v>-21377.308899</v>
      </c>
      <c r="Z106" s="71">
        <v>-20770</v>
      </c>
      <c r="AA106" s="71">
        <v>-20068.747825999992</v>
      </c>
      <c r="AB106" s="71">
        <v>-20955.429469000002</v>
      </c>
      <c r="AC106" s="71">
        <v>-23146.895503999993</v>
      </c>
      <c r="AD106" s="71">
        <f t="shared" ref="AD106:AO106" si="29">+AD40+AD53+AD66+AD79</f>
        <v>-20643.549371000001</v>
      </c>
      <c r="AE106" s="71">
        <f t="shared" si="29"/>
        <v>-22268.998892000011</v>
      </c>
      <c r="AF106" s="71">
        <f t="shared" si="29"/>
        <v>-22421.941854000001</v>
      </c>
      <c r="AG106" s="71">
        <f t="shared" si="29"/>
        <v>-24133.945015999991</v>
      </c>
      <c r="AH106" s="71">
        <f t="shared" si="29"/>
        <v>-25349.690696999987</v>
      </c>
      <c r="AI106" s="71">
        <f t="shared" si="29"/>
        <v>-18112.600592000003</v>
      </c>
      <c r="AJ106" s="71">
        <f t="shared" si="29"/>
        <v>-16879.213309999996</v>
      </c>
      <c r="AK106" s="71">
        <f t="shared" si="29"/>
        <v>-19697.041807000005</v>
      </c>
      <c r="AL106" s="71">
        <f t="shared" si="29"/>
        <v>-19892.777479999993</v>
      </c>
      <c r="AM106" s="71">
        <f t="shared" si="29"/>
        <v>-19229.334595999997</v>
      </c>
      <c r="AN106" s="71">
        <f t="shared" si="29"/>
        <v>-21157.153614000003</v>
      </c>
      <c r="AO106" s="71">
        <f t="shared" si="29"/>
        <v>-22430.86248</v>
      </c>
      <c r="AP106" s="71">
        <v>-23926.346392999989</v>
      </c>
      <c r="AQ106" s="71">
        <v>-26569.076609999989</v>
      </c>
      <c r="AR106" s="71">
        <v>-24600.368000000002</v>
      </c>
      <c r="AS106" s="71">
        <v>-27169.907999999999</v>
      </c>
      <c r="AT106" s="71">
        <v>-27394.866999999998</v>
      </c>
      <c r="AU106" s="71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88">
        <f t="shared" si="34"/>
        <v>0.74641800002427772</v>
      </c>
      <c r="AH112" s="88">
        <f t="shared" si="34"/>
        <v>-0.228136000019731</v>
      </c>
      <c r="AI112" s="88">
        <f t="shared" si="34"/>
        <v>0.72769399994285777</v>
      </c>
      <c r="AJ112" s="88">
        <f t="shared" si="34"/>
        <v>-0.69888400001218542</v>
      </c>
      <c r="AK112" s="88">
        <f t="shared" si="34"/>
        <v>1.4135000004898757E-2</v>
      </c>
      <c r="AL112" s="88">
        <f t="shared" si="34"/>
        <v>0.10046299998066388</v>
      </c>
      <c r="AM112" s="88">
        <f t="shared" si="34"/>
        <v>-0.47383599996101111</v>
      </c>
      <c r="AN112" s="88">
        <f t="shared" si="34"/>
        <v>-6.0064000019337982E-2</v>
      </c>
      <c r="AO112" s="88">
        <f t="shared" si="34"/>
        <v>0.86096499999985099</v>
      </c>
      <c r="AP112" s="88">
        <v>1.4899999951012433E-4</v>
      </c>
      <c r="AQ112" s="88">
        <v>3.2300001475960016E-4</v>
      </c>
      <c r="AR112" s="88">
        <v>1.0000000009313226E-2</v>
      </c>
      <c r="AS112" s="88">
        <v>8.2900008419528604E-4</v>
      </c>
      <c r="AT112" s="88">
        <v>1.0000000474974513E-3</v>
      </c>
      <c r="AU112" s="88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88">
        <f t="shared" si="35"/>
        <v>0.3620019999507349</v>
      </c>
      <c r="AH113" s="88">
        <f t="shared" si="35"/>
        <v>-0.38180499995360151</v>
      </c>
      <c r="AI113" s="88">
        <f t="shared" si="35"/>
        <v>0.79192799984593876</v>
      </c>
      <c r="AJ113" s="88">
        <f t="shared" si="35"/>
        <v>3.0163000017637387E-2</v>
      </c>
      <c r="AK113" s="88">
        <f t="shared" si="35"/>
        <v>-0.73047699988819659</v>
      </c>
      <c r="AL113" s="88">
        <f t="shared" si="35"/>
        <v>0.39868599997134879</v>
      </c>
      <c r="AM113" s="88">
        <f t="shared" si="35"/>
        <v>-0.83502999998745508</v>
      </c>
      <c r="AN113" s="88">
        <f t="shared" si="35"/>
        <v>0.12411199993221089</v>
      </c>
      <c r="AO113" s="88" t="e">
        <f>+AO104-AO10</f>
        <v>#REF!</v>
      </c>
      <c r="AP113" s="88">
        <v>8.699999307282269E-5</v>
      </c>
      <c r="AQ113" s="88">
        <v>-4.3000007281079888E-5</v>
      </c>
      <c r="AR113" s="88">
        <v>-2.0000000076834112E-3</v>
      </c>
      <c r="AS113" s="88">
        <v>-7.8679999569430947E-3</v>
      </c>
      <c r="AT113" s="88">
        <v>1.3000000006286427E-2</v>
      </c>
      <c r="AU113" s="88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88">
        <f t="shared" ref="AG114:AI114" si="42">+AG106-AG14</f>
        <v>5.4984000009426381E-2</v>
      </c>
      <c r="AH114" s="88">
        <f t="shared" si="42"/>
        <v>0.30930300001273281</v>
      </c>
      <c r="AI114" s="88">
        <f t="shared" si="42"/>
        <v>-0.60059200000250712</v>
      </c>
      <c r="AJ114" s="88">
        <f>+AJ106-AJ14</f>
        <v>0.78669000000445521</v>
      </c>
      <c r="AK114" s="88">
        <f t="shared" ref="AK114:AM114" si="43">+AK106-AK14</f>
        <v>-4.1807000005064765E-2</v>
      </c>
      <c r="AL114" s="88">
        <f t="shared" si="43"/>
        <v>0.2225200000066252</v>
      </c>
      <c r="AM114" s="88">
        <f t="shared" si="43"/>
        <v>-0.33459599999696366</v>
      </c>
      <c r="AN114" s="88">
        <f>+AN106-AN14</f>
        <v>-0.15361400000256253</v>
      </c>
      <c r="AO114" s="88" t="e">
        <f t="shared" ref="AO114" si="44">+AO106-AO14</f>
        <v>#REF!</v>
      </c>
      <c r="AP114" s="88">
        <v>-3.9299998752539977E-4</v>
      </c>
      <c r="AQ114" s="88">
        <v>3.9000001197564416E-4</v>
      </c>
      <c r="AR114" s="88">
        <v>-1.1000000002240995E-2</v>
      </c>
      <c r="AS114" s="88">
        <v>6.4200000015262049E-3</v>
      </c>
      <c r="AT114" s="88">
        <v>7.0000000014260877E-3</v>
      </c>
      <c r="AU114" s="88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88">
        <f t="shared" si="45"/>
        <v>0</v>
      </c>
      <c r="AH115" s="88">
        <f t="shared" si="45"/>
        <v>0</v>
      </c>
      <c r="AI115" s="88">
        <f t="shared" si="45"/>
        <v>0</v>
      </c>
      <c r="AJ115" s="88">
        <f t="shared" si="45"/>
        <v>0</v>
      </c>
      <c r="AK115" s="88">
        <f t="shared" si="45"/>
        <v>0</v>
      </c>
      <c r="AL115" s="88">
        <f t="shared" si="45"/>
        <v>0</v>
      </c>
      <c r="AM115" s="88">
        <f t="shared" si="45"/>
        <v>0</v>
      </c>
      <c r="AN115" s="88">
        <f t="shared" si="45"/>
        <v>0</v>
      </c>
      <c r="AO115" s="88">
        <f t="shared" si="45"/>
        <v>0</v>
      </c>
      <c r="AP115" s="88">
        <v>0</v>
      </c>
      <c r="AQ115" s="88">
        <v>0</v>
      </c>
      <c r="AR115" s="88">
        <v>0</v>
      </c>
      <c r="AS115" s="88">
        <v>0</v>
      </c>
      <c r="AT115" s="88">
        <v>0</v>
      </c>
      <c r="AU115" s="88">
        <v>0</v>
      </c>
    </row>
    <row r="116" spans="2:47" x14ac:dyDescent="0.35">
      <c r="Z116" s="64"/>
      <c r="AA116" s="64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>
        <v>0</v>
      </c>
      <c r="AR116" s="88">
        <v>0</v>
      </c>
      <c r="AS116" s="88">
        <v>0</v>
      </c>
      <c r="AT116" s="88">
        <v>0</v>
      </c>
      <c r="AU116" s="88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25"/>
  <sheetViews>
    <sheetView showGridLines="0" zoomScale="65" zoomScaleNormal="65" zoomScaleSheetLayoutView="30" workbookViewId="0">
      <pane ySplit="6" topLeftCell="A72" activePane="bottomLeft" state="frozen"/>
      <selection pane="bottomLeft" activeCell="A109" sqref="A109:A112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customWidth="1"/>
    <col min="15" max="15" width="12.08203125" style="89" customWidth="1"/>
    <col min="16" max="16384" width="11" style="31"/>
  </cols>
  <sheetData>
    <row r="1" spans="1:15" ht="18" x14ac:dyDescent="0.35">
      <c r="A1" s="81" t="s">
        <v>21</v>
      </c>
    </row>
    <row r="2" spans="1:15" x14ac:dyDescent="0.35">
      <c r="A2" s="69"/>
    </row>
    <row r="3" spans="1:15" ht="36" x14ac:dyDescent="0.35">
      <c r="A3" s="86" t="s">
        <v>203</v>
      </c>
    </row>
    <row r="4" spans="1:15" x14ac:dyDescent="0.35">
      <c r="A4" s="33" t="s">
        <v>187</v>
      </c>
    </row>
    <row r="5" spans="1:15" x14ac:dyDescent="0.35">
      <c r="A5" s="33"/>
      <c r="B5" s="94"/>
    </row>
    <row r="6" spans="1:15" x14ac:dyDescent="0.35">
      <c r="B6" s="87">
        <v>2012</v>
      </c>
      <c r="C6" s="87">
        <v>2013</v>
      </c>
      <c r="D6" s="87">
        <v>2014</v>
      </c>
      <c r="E6" s="87">
        <v>2015</v>
      </c>
      <c r="F6" s="87">
        <v>2016</v>
      </c>
      <c r="G6" s="87">
        <v>2017</v>
      </c>
      <c r="H6" s="87">
        <v>2018</v>
      </c>
      <c r="I6" s="87">
        <v>2019</v>
      </c>
      <c r="J6" s="87">
        <v>2020</v>
      </c>
      <c r="K6" s="87">
        <v>2021</v>
      </c>
      <c r="L6" s="87">
        <v>2022</v>
      </c>
      <c r="M6" s="87">
        <v>2023</v>
      </c>
      <c r="N6" s="87">
        <v>2024</v>
      </c>
      <c r="O6" s="87">
        <v>2025</v>
      </c>
    </row>
    <row r="7" spans="1:15" x14ac:dyDescent="0.35">
      <c r="O7" s="31"/>
    </row>
    <row r="8" spans="1:15" x14ac:dyDescent="0.35">
      <c r="A8" s="67"/>
      <c r="O8" s="31"/>
    </row>
    <row r="9" spans="1:15" s="34" customFormat="1" x14ac:dyDescent="0.35">
      <c r="A9" s="44" t="s">
        <v>204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30">
        <v>729389.42700000003</v>
      </c>
    </row>
    <row r="10" spans="1:15" x14ac:dyDescent="0.35">
      <c r="A10" s="70" t="s">
        <v>205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1">
        <v>-889903.65837999992</v>
      </c>
      <c r="M10" s="71">
        <v>-1098947.1138229999</v>
      </c>
      <c r="N10" s="71">
        <v>-1317806.5380480001</v>
      </c>
      <c r="O10" s="71">
        <v>-634709.66</v>
      </c>
    </row>
    <row r="11" spans="1:15" s="34" customFormat="1" x14ac:dyDescent="0.35">
      <c r="A11" s="84" t="s">
        <v>206</v>
      </c>
      <c r="B11" s="75">
        <v>146562.14953300002</v>
      </c>
      <c r="C11" s="75">
        <v>142093</v>
      </c>
      <c r="D11" s="75">
        <v>157696</v>
      </c>
      <c r="E11" s="75">
        <v>162773.05797936523</v>
      </c>
      <c r="F11" s="75">
        <v>144594</v>
      </c>
      <c r="G11" s="75">
        <v>145212</v>
      </c>
      <c r="H11" s="75">
        <v>140693</v>
      </c>
      <c r="I11" s="75">
        <v>142937</v>
      </c>
      <c r="J11" s="75">
        <v>128203</v>
      </c>
      <c r="K11" s="75">
        <v>155171.91806</v>
      </c>
      <c r="L11" s="85">
        <v>178208.48379099989</v>
      </c>
      <c r="M11" s="85">
        <v>201210.47817700004</v>
      </c>
      <c r="N11" s="85">
        <v>224283.31995200005</v>
      </c>
      <c r="O11" s="85">
        <v>94679.767000000007</v>
      </c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x14ac:dyDescent="0.35">
      <c r="A13" s="44" t="s">
        <v>207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3061.2509999999997</v>
      </c>
      <c r="O13" s="30">
        <v>1040.7</v>
      </c>
    </row>
    <row r="14" spans="1:15" x14ac:dyDescent="0.35">
      <c r="A14" s="49" t="s">
        <v>208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-133749.08014900002</v>
      </c>
      <c r="O14" s="30">
        <v>-70444.070000000007</v>
      </c>
    </row>
    <row r="15" spans="1:15" x14ac:dyDescent="0.35">
      <c r="A15" s="44" t="s">
        <v>209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  <c r="O15" s="30">
        <v>8434.9369999999999</v>
      </c>
    </row>
    <row r="16" spans="1:15" x14ac:dyDescent="0.35">
      <c r="A16" s="50" t="s">
        <v>210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  <c r="O16" s="30">
        <v>-22721.1</v>
      </c>
    </row>
    <row r="17" spans="1:15" x14ac:dyDescent="0.35">
      <c r="A17" s="50" t="s">
        <v>211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  <c r="O17" s="30">
        <v>-1169.308</v>
      </c>
    </row>
    <row r="18" spans="1:15" x14ac:dyDescent="0.35">
      <c r="A18" s="51" t="s">
        <v>212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  <c r="O18" s="30">
        <v>764.16200000000003</v>
      </c>
    </row>
    <row r="19" spans="1:15" ht="13.5" customHeight="1" x14ac:dyDescent="0.35">
      <c r="A19" s="72" t="s">
        <v>213</v>
      </c>
      <c r="B19" s="71">
        <v>-11055.618831280803</v>
      </c>
      <c r="C19" s="71">
        <v>-9861</v>
      </c>
      <c r="D19" s="71">
        <v>-5086</v>
      </c>
      <c r="E19" s="71">
        <v>-10150</v>
      </c>
      <c r="F19" s="71">
        <v>-14458</v>
      </c>
      <c r="G19" s="71">
        <v>-10678</v>
      </c>
      <c r="H19" s="71">
        <v>-10263</v>
      </c>
      <c r="I19" s="71">
        <v>-14430</v>
      </c>
      <c r="J19" s="71">
        <v>-28994</v>
      </c>
      <c r="K19" s="71">
        <v>-9443</v>
      </c>
      <c r="L19" s="71">
        <v>-10512.647000000001</v>
      </c>
      <c r="M19" s="71">
        <v>-13662.933999999999</v>
      </c>
      <c r="N19" s="71">
        <v>-9879.1869999999999</v>
      </c>
      <c r="O19" s="71">
        <v>-4715.5169999999998</v>
      </c>
    </row>
    <row r="20" spans="1:15" x14ac:dyDescent="0.35">
      <c r="A20" s="38" t="s">
        <v>214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-171369.853</v>
      </c>
      <c r="O20" s="39">
        <v>-88613.293000000005</v>
      </c>
    </row>
    <row r="21" spans="1:15" x14ac:dyDescent="0.35">
      <c r="A21" s="50" t="s">
        <v>215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  <c r="O21" s="30">
        <v>6066.4740000000002</v>
      </c>
    </row>
    <row r="22" spans="1:15" s="34" customFormat="1" ht="21" customHeight="1" x14ac:dyDescent="0.35">
      <c r="A22" s="72" t="s">
        <v>216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1">
        <v>-17942.687999999998</v>
      </c>
      <c r="M22" s="71">
        <v>-15925.081</v>
      </c>
      <c r="N22" s="71">
        <v>-19979.121999999999</v>
      </c>
      <c r="O22" s="71">
        <v>-2849.2260000000001</v>
      </c>
    </row>
    <row r="23" spans="1:15" x14ac:dyDescent="0.35">
      <c r="A23" s="38" t="s">
        <v>217</v>
      </c>
      <c r="B23" s="75">
        <v>48939.549814719197</v>
      </c>
      <c r="C23" s="75">
        <v>69735</v>
      </c>
      <c r="D23" s="75">
        <v>51436</v>
      </c>
      <c r="E23" s="75">
        <v>47545</v>
      </c>
      <c r="F23" s="75">
        <v>31927</v>
      </c>
      <c r="G23" s="75">
        <v>70032</v>
      </c>
      <c r="H23" s="75">
        <v>11118</v>
      </c>
      <c r="I23" s="75">
        <v>24480</v>
      </c>
      <c r="J23" s="75">
        <v>1774</v>
      </c>
      <c r="K23" s="75">
        <v>36343</v>
      </c>
      <c r="L23" s="39">
        <v>36766.315000000002</v>
      </c>
      <c r="M23" s="39">
        <v>38718.853000000003</v>
      </c>
      <c r="N23" s="39">
        <v>32726.737999999998</v>
      </c>
      <c r="O23" s="39">
        <v>3217.248</v>
      </c>
    </row>
    <row r="24" spans="1:15" s="34" customFormat="1" x14ac:dyDescent="0.35">
      <c r="A24" s="70" t="s">
        <v>218</v>
      </c>
      <c r="B24" s="71">
        <v>3349.9657147191988</v>
      </c>
      <c r="C24" s="71">
        <v>3304</v>
      </c>
      <c r="D24" s="71">
        <v>3897</v>
      </c>
      <c r="E24" s="71">
        <v>4694</v>
      </c>
      <c r="F24" s="71">
        <v>5531</v>
      </c>
      <c r="G24" s="71">
        <v>5136</v>
      </c>
      <c r="H24" s="71">
        <v>432</v>
      </c>
      <c r="I24" s="71">
        <v>1373</v>
      </c>
      <c r="J24" s="71">
        <v>1314</v>
      </c>
      <c r="K24" s="71">
        <v>1478</v>
      </c>
      <c r="L24" s="71">
        <v>1264.675</v>
      </c>
      <c r="M24" s="71">
        <v>567.98099999999999</v>
      </c>
      <c r="N24" s="71">
        <v>825.99099999999999</v>
      </c>
      <c r="O24" s="71">
        <v>-102.849</v>
      </c>
    </row>
    <row r="25" spans="1:15" x14ac:dyDescent="0.35">
      <c r="A25" s="82" t="s">
        <v>219</v>
      </c>
      <c r="B25" s="83">
        <v>45589.5841</v>
      </c>
      <c r="C25" s="83">
        <v>66431</v>
      </c>
      <c r="D25" s="83">
        <v>47539</v>
      </c>
      <c r="E25" s="83">
        <v>42851</v>
      </c>
      <c r="F25" s="83">
        <v>26396</v>
      </c>
      <c r="G25" s="83">
        <v>64896</v>
      </c>
      <c r="H25" s="83">
        <v>10685</v>
      </c>
      <c r="I25" s="83">
        <v>23107</v>
      </c>
      <c r="J25" s="83">
        <v>460</v>
      </c>
      <c r="K25" s="83">
        <v>34864</v>
      </c>
      <c r="L25" s="83">
        <v>35501.64</v>
      </c>
      <c r="M25" s="83">
        <v>38150.872000000003</v>
      </c>
      <c r="N25" s="83">
        <v>31900.747000000003</v>
      </c>
      <c r="O25" s="83">
        <v>3320.0970000000002</v>
      </c>
    </row>
    <row r="26" spans="1:15" x14ac:dyDescent="0.35">
      <c r="B26" s="52"/>
      <c r="C26" s="52"/>
      <c r="D26" s="52"/>
      <c r="O26" s="31"/>
    </row>
    <row r="27" spans="1:15" x14ac:dyDescent="0.35">
      <c r="B27" s="52"/>
      <c r="C27" s="52"/>
      <c r="D27" s="52"/>
      <c r="O27" s="31"/>
    </row>
    <row r="28" spans="1:15" ht="8.4" customHeight="1" x14ac:dyDescent="0.45">
      <c r="A28" s="53"/>
      <c r="D28" s="48"/>
      <c r="O28" s="31"/>
    </row>
    <row r="29" spans="1:15" ht="18" x14ac:dyDescent="0.35">
      <c r="A29" s="86" t="s">
        <v>220</v>
      </c>
      <c r="D29" s="48"/>
      <c r="O29" s="31"/>
    </row>
    <row r="30" spans="1:15" ht="15.5" x14ac:dyDescent="0.35">
      <c r="A30" s="43" t="s">
        <v>187</v>
      </c>
      <c r="D30" s="48"/>
      <c r="O30" s="31"/>
    </row>
    <row r="31" spans="1:15" ht="15.5" x14ac:dyDescent="0.35">
      <c r="A31" s="43"/>
      <c r="D31" s="48"/>
      <c r="O31" s="31"/>
    </row>
    <row r="32" spans="1:15" x14ac:dyDescent="0.35">
      <c r="B32" s="87">
        <v>2012</v>
      </c>
      <c r="C32" s="87">
        <v>2013</v>
      </c>
      <c r="D32" s="87">
        <v>2014</v>
      </c>
      <c r="E32" s="87">
        <v>2015</v>
      </c>
      <c r="F32" s="87">
        <v>2016</v>
      </c>
      <c r="G32" s="87">
        <v>2017</v>
      </c>
      <c r="H32" s="87">
        <v>2018</v>
      </c>
      <c r="I32" s="87">
        <v>2019</v>
      </c>
      <c r="J32" s="87">
        <v>2020</v>
      </c>
      <c r="K32" s="87">
        <v>2021</v>
      </c>
      <c r="L32" s="87">
        <v>2022</v>
      </c>
      <c r="M32" s="87">
        <v>2023</v>
      </c>
      <c r="N32" s="87">
        <v>2024</v>
      </c>
      <c r="O32" s="87">
        <v>2025</v>
      </c>
    </row>
    <row r="33" spans="1:15" x14ac:dyDescent="0.35">
      <c r="A33" s="34" t="s">
        <v>221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35">
      <c r="A34" s="54" t="s">
        <v>222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872963.13376300002</v>
      </c>
      <c r="O34" s="39">
        <v>437481.00990200002</v>
      </c>
    </row>
    <row r="35" spans="1:15" x14ac:dyDescent="0.35">
      <c r="A35" s="40" t="s">
        <v>143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206729.58783999999</v>
      </c>
      <c r="O35" s="30">
        <v>92552.265261000008</v>
      </c>
    </row>
    <row r="36" spans="1:15" x14ac:dyDescent="0.35">
      <c r="A36" s="40" t="s">
        <v>144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136781.88347299999</v>
      </c>
      <c r="O36" s="30">
        <v>66577.689404000004</v>
      </c>
    </row>
    <row r="37" spans="1:15" ht="17.25" customHeight="1" x14ac:dyDescent="0.35">
      <c r="A37" s="40" t="s">
        <v>160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529451.66244999995</v>
      </c>
      <c r="O37" s="30">
        <v>278351.05523699999</v>
      </c>
    </row>
    <row r="38" spans="1:15" x14ac:dyDescent="0.35">
      <c r="A38" s="65" t="s">
        <v>205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30">
        <v>-379892.80160199996</v>
      </c>
    </row>
    <row r="39" spans="1:15" x14ac:dyDescent="0.35">
      <c r="A39" s="54" t="s">
        <v>206</v>
      </c>
      <c r="B39" s="75">
        <v>81844.816572000069</v>
      </c>
      <c r="C39" s="75">
        <v>79111.002305000147</v>
      </c>
      <c r="D39" s="75">
        <v>77541.291126000084</v>
      </c>
      <c r="E39" s="75">
        <v>88160.860623999935</v>
      </c>
      <c r="F39" s="75">
        <v>89940.863581999918</v>
      </c>
      <c r="G39" s="75">
        <v>95110.925663999951</v>
      </c>
      <c r="H39" s="75">
        <v>88805.897613419816</v>
      </c>
      <c r="I39" s="75">
        <v>89220.914957999892</v>
      </c>
      <c r="J39" s="75">
        <v>75401.755005999978</v>
      </c>
      <c r="K39" s="75">
        <v>96390.532427999904</v>
      </c>
      <c r="L39" s="75">
        <v>105303.44994699994</v>
      </c>
      <c r="M39" s="75">
        <v>115416.87228000007</v>
      </c>
      <c r="N39" s="75">
        <v>128166.64287400001</v>
      </c>
      <c r="O39" s="75">
        <v>57588.208300000057</v>
      </c>
    </row>
    <row r="40" spans="1:15" x14ac:dyDescent="0.35">
      <c r="A40" s="65" t="s">
        <v>208</v>
      </c>
      <c r="B40" s="71">
        <v>-29948.727104999991</v>
      </c>
      <c r="C40" s="71">
        <v>-29936.432100000002</v>
      </c>
      <c r="D40" s="71">
        <v>-32530.263953000016</v>
      </c>
      <c r="E40" s="71">
        <v>-37399.109041000011</v>
      </c>
      <c r="F40" s="71">
        <v>-41252.101879000009</v>
      </c>
      <c r="G40" s="71">
        <v>-44938.266941999995</v>
      </c>
      <c r="H40" s="71">
        <v>-45735.533664999988</v>
      </c>
      <c r="I40" s="71">
        <v>-47659.824503000003</v>
      </c>
      <c r="J40" s="71">
        <v>-40806.003765999994</v>
      </c>
      <c r="K40" s="71">
        <v>-45020.471087999991</v>
      </c>
      <c r="L40" s="71">
        <v>-56812.723176</v>
      </c>
      <c r="M40" s="71">
        <v>-72456.637998000006</v>
      </c>
      <c r="N40" s="71">
        <v>-78316.509442999988</v>
      </c>
      <c r="O40" s="71">
        <v>-41563.491058</v>
      </c>
    </row>
    <row r="41" spans="1:15" x14ac:dyDescent="0.35">
      <c r="A41" s="54" t="s">
        <v>223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49850.133431000009</v>
      </c>
      <c r="O41" s="39">
        <v>16024.717242000061</v>
      </c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77729.281886999976</v>
      </c>
      <c r="O42" s="39">
        <v>30956.959146999921</v>
      </c>
    </row>
    <row r="43" spans="1:15" x14ac:dyDescent="0.35">
      <c r="A43" s="56" t="s">
        <v>224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5.7104511637410996E-2</v>
      </c>
      <c r="O43" s="57">
        <v>3.662951506304183E-2</v>
      </c>
    </row>
    <row r="44" spans="1:15" x14ac:dyDescent="0.35">
      <c r="A44" s="56" t="s">
        <v>225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8.9040738240502404E-2</v>
      </c>
      <c r="O44" s="57">
        <v>7.0761835248425026E-2</v>
      </c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35">
      <c r="A46" s="59" t="s">
        <v>226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35">
      <c r="A47" s="54" t="s">
        <v>222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134861.44468799999</v>
      </c>
      <c r="O47" s="39">
        <v>64134.575628999999</v>
      </c>
    </row>
    <row r="48" spans="1:15" x14ac:dyDescent="0.35">
      <c r="A48" s="40" t="s">
        <v>143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38533.221008</v>
      </c>
      <c r="O48" s="30">
        <v>20797.106807</v>
      </c>
    </row>
    <row r="49" spans="1:15" x14ac:dyDescent="0.35">
      <c r="A49" s="40" t="s">
        <v>144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96328.223679999996</v>
      </c>
      <c r="O49" s="30">
        <v>43337.468822000003</v>
      </c>
    </row>
    <row r="50" spans="1:15" x14ac:dyDescent="0.35">
      <c r="A50" s="40" t="s">
        <v>160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</row>
    <row r="51" spans="1:15" x14ac:dyDescent="0.35">
      <c r="A51" s="65" t="s">
        <v>205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</v>
      </c>
      <c r="O51" s="30">
        <v>-52819.172489999997</v>
      </c>
    </row>
    <row r="52" spans="1:15" x14ac:dyDescent="0.35">
      <c r="A52" s="54" t="s">
        <v>206</v>
      </c>
      <c r="B52" s="75">
        <v>6284.1606220000012</v>
      </c>
      <c r="C52" s="75">
        <v>9713.4099009506863</v>
      </c>
      <c r="D52" s="75">
        <v>11240.316595718017</v>
      </c>
      <c r="E52" s="75">
        <v>9979.6152459954956</v>
      </c>
      <c r="F52" s="75">
        <v>9129.7018679955963</v>
      </c>
      <c r="G52" s="75">
        <v>12832.619982999982</v>
      </c>
      <c r="H52" s="75">
        <v>13256.707994</v>
      </c>
      <c r="I52" s="75">
        <v>11957.673117000002</v>
      </c>
      <c r="J52" s="75">
        <v>16192.714167999964</v>
      </c>
      <c r="K52" s="75">
        <v>15761.751755999994</v>
      </c>
      <c r="L52" s="75">
        <v>18828.181978000022</v>
      </c>
      <c r="M52" s="75">
        <v>18984.02461800001</v>
      </c>
      <c r="N52" s="75">
        <v>24724.906274000001</v>
      </c>
      <c r="O52" s="75">
        <v>11315.403139000002</v>
      </c>
    </row>
    <row r="53" spans="1:15" x14ac:dyDescent="0.35">
      <c r="A53" s="65" t="s">
        <v>208</v>
      </c>
      <c r="B53" s="71">
        <v>-5330.1761939999997</v>
      </c>
      <c r="C53" s="71">
        <v>-4555.5584030000009</v>
      </c>
      <c r="D53" s="71">
        <v>-5065.2640885300025</v>
      </c>
      <c r="E53" s="71">
        <v>-4501.8926429976</v>
      </c>
      <c r="F53" s="71">
        <v>-4672.4777169999998</v>
      </c>
      <c r="G53" s="71">
        <v>-7575.7051720000018</v>
      </c>
      <c r="H53" s="71">
        <v>-8523.9809209999985</v>
      </c>
      <c r="I53" s="71">
        <v>-8298.9765710000011</v>
      </c>
      <c r="J53" s="71">
        <v>-9338.5319190000009</v>
      </c>
      <c r="K53" s="71">
        <v>-8990.4742009999991</v>
      </c>
      <c r="L53" s="71">
        <v>-10114.253966999999</v>
      </c>
      <c r="M53" s="71">
        <v>-10670.589871</v>
      </c>
      <c r="N53" s="71">
        <v>-13643.857779</v>
      </c>
      <c r="O53" s="71">
        <v>-6890.1016090000003</v>
      </c>
    </row>
    <row r="54" spans="1:15" x14ac:dyDescent="0.35">
      <c r="A54" s="54" t="s">
        <v>223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11081.048495000001</v>
      </c>
      <c r="O54" s="39">
        <v>4425.3015300000015</v>
      </c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16431.492207999996</v>
      </c>
      <c r="O55" s="39">
        <v>6708.3293200000089</v>
      </c>
    </row>
    <row r="56" spans="1:15" x14ac:dyDescent="0.35">
      <c r="A56" s="56" t="s">
        <v>224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8.2166170773536107E-2</v>
      </c>
      <c r="O56" s="57">
        <v>6.9000246537828408E-2</v>
      </c>
    </row>
    <row r="57" spans="1:15" x14ac:dyDescent="0.35">
      <c r="A57" s="56" t="s">
        <v>225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0.1218398056317283</v>
      </c>
      <c r="O57" s="57">
        <v>0.10459770341049354</v>
      </c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35">
      <c r="A59" s="59" t="s">
        <v>227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x14ac:dyDescent="0.35">
      <c r="A60" s="54" t="s">
        <v>222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</v>
      </c>
      <c r="O60" s="39">
        <v>51210.875759000002</v>
      </c>
    </row>
    <row r="61" spans="1:15" x14ac:dyDescent="0.35">
      <c r="A61" s="40" t="s">
        <v>143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62609.128352999993</v>
      </c>
      <c r="O61" s="30">
        <v>30454.057807000001</v>
      </c>
    </row>
    <row r="62" spans="1:15" x14ac:dyDescent="0.35">
      <c r="A62" s="40" t="s">
        <v>144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73308.354290000003</v>
      </c>
      <c r="O62" s="30">
        <v>20756.817951999998</v>
      </c>
    </row>
    <row r="63" spans="1:15" x14ac:dyDescent="0.35">
      <c r="A63" s="40" t="s">
        <v>160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35">
      <c r="A64" s="65" t="s">
        <v>205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-109276.23664800001</v>
      </c>
      <c r="O64" s="30">
        <v>-40403.058864999999</v>
      </c>
    </row>
    <row r="65" spans="1:15" x14ac:dyDescent="0.35">
      <c r="A65" s="54" t="s">
        <v>206</v>
      </c>
      <c r="B65" s="75">
        <v>15868.049849000003</v>
      </c>
      <c r="C65" s="75">
        <v>17371.852407000002</v>
      </c>
      <c r="D65" s="75">
        <v>22715.174173459993</v>
      </c>
      <c r="E65" s="75">
        <v>25019.780093000001</v>
      </c>
      <c r="F65" s="75">
        <v>24485.318416000002</v>
      </c>
      <c r="G65" s="75">
        <v>20008.15671500003</v>
      </c>
      <c r="H65" s="75">
        <v>17288.019164000012</v>
      </c>
      <c r="I65" s="75">
        <v>12234.528378999988</v>
      </c>
      <c r="J65" s="75">
        <v>15460.420895999998</v>
      </c>
      <c r="K65" s="75">
        <v>17769.412377999994</v>
      </c>
      <c r="L65" s="75">
        <v>20464.307663999993</v>
      </c>
      <c r="M65" s="75">
        <v>23017.101756999997</v>
      </c>
      <c r="N65" s="75">
        <v>26641.245994999997</v>
      </c>
      <c r="O65" s="75">
        <v>10807.816894000007</v>
      </c>
    </row>
    <row r="66" spans="1:15" x14ac:dyDescent="0.35">
      <c r="A66" s="65" t="s">
        <v>208</v>
      </c>
      <c r="B66" s="71">
        <v>-7417.0990599999986</v>
      </c>
      <c r="C66" s="71">
        <v>-7472.7834289999983</v>
      </c>
      <c r="D66" s="71">
        <v>-8127.5497539999988</v>
      </c>
      <c r="E66" s="71">
        <v>-8888.8230899999999</v>
      </c>
      <c r="F66" s="71">
        <v>-8640.7273540000006</v>
      </c>
      <c r="G66" s="71">
        <v>-8496.8571890000021</v>
      </c>
      <c r="H66" s="71">
        <v>-8171.9556490000004</v>
      </c>
      <c r="I66" s="71">
        <v>-6967.3984279999986</v>
      </c>
      <c r="J66" s="71">
        <v>-8339.551970999999</v>
      </c>
      <c r="K66" s="71">
        <v>-8233.419380000003</v>
      </c>
      <c r="L66" s="71">
        <v>-10979.976617</v>
      </c>
      <c r="M66" s="71">
        <v>-12802.970606000001</v>
      </c>
      <c r="N66" s="71">
        <v>-15553.918694</v>
      </c>
      <c r="O66" s="71">
        <v>-7817.1729090000008</v>
      </c>
    </row>
    <row r="67" spans="1:15" x14ac:dyDescent="0.35">
      <c r="A67" s="54" t="s">
        <v>223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11087.327300999998</v>
      </c>
      <c r="O67" s="39">
        <v>2990.6439850000061</v>
      </c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18943.552201999988</v>
      </c>
      <c r="O68" s="39">
        <v>6850.1769420000073</v>
      </c>
    </row>
    <row r="69" spans="1:15" x14ac:dyDescent="0.35">
      <c r="A69" s="56" t="s">
        <v>224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8.1573960063120815E-2</v>
      </c>
      <c r="O69" s="57">
        <v>5.8398610464583167E-2</v>
      </c>
    </row>
    <row r="70" spans="1:15" x14ac:dyDescent="0.35">
      <c r="A70" s="56" t="s">
        <v>225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0.13937539037385649</v>
      </c>
      <c r="O70" s="57">
        <v>0.13376410460616131</v>
      </c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35">
      <c r="A72" s="59" t="s">
        <v>147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x14ac:dyDescent="0.35">
      <c r="A73" s="54" t="s">
        <v>222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39">
        <v>183845.64752200001</v>
      </c>
    </row>
    <row r="74" spans="1:15" x14ac:dyDescent="0.35">
      <c r="A74" s="40" t="s">
        <v>143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199788.091227</v>
      </c>
      <c r="O74" s="30">
        <v>90955.618228000007</v>
      </c>
    </row>
    <row r="75" spans="1:15" x14ac:dyDescent="0.35">
      <c r="A75" s="40" t="s">
        <v>144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212035.36373300001</v>
      </c>
      <c r="O75" s="30">
        <v>92890.029294000007</v>
      </c>
    </row>
    <row r="76" spans="1:15" x14ac:dyDescent="0.35">
      <c r="A76" s="40" t="s">
        <v>160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</row>
    <row r="77" spans="1:15" x14ac:dyDescent="0.35">
      <c r="A77" s="65" t="s">
        <v>205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-367072.93013200001</v>
      </c>
      <c r="O77" s="30">
        <v>-168877.30917399999</v>
      </c>
    </row>
    <row r="78" spans="1:15" x14ac:dyDescent="0.35">
      <c r="A78" s="54" t="s">
        <v>206</v>
      </c>
      <c r="B78" s="75">
        <v>42565.907122000106</v>
      </c>
      <c r="C78" s="75">
        <v>35895.881047999937</v>
      </c>
      <c r="D78" s="75">
        <v>46199.845811999883</v>
      </c>
      <c r="E78" s="75">
        <v>39613.536824365248</v>
      </c>
      <c r="F78" s="75">
        <v>21037.741315000021</v>
      </c>
      <c r="G78" s="75">
        <v>17260.117557999991</v>
      </c>
      <c r="H78" s="75">
        <v>21342.405138000096</v>
      </c>
      <c r="I78" s="75">
        <v>29524.716238999907</v>
      </c>
      <c r="J78" s="75">
        <v>21147.63454799998</v>
      </c>
      <c r="K78" s="75">
        <v>25250.931574999973</v>
      </c>
      <c r="L78" s="75">
        <v>33612.535095999985</v>
      </c>
      <c r="M78" s="75">
        <v>43792.497304999975</v>
      </c>
      <c r="N78" s="75">
        <v>44750.524828000009</v>
      </c>
      <c r="O78" s="75">
        <v>14968.338348000005</v>
      </c>
    </row>
    <row r="79" spans="1:15" x14ac:dyDescent="0.35">
      <c r="A79" s="65" t="s">
        <v>208</v>
      </c>
      <c r="B79" s="71">
        <v>-18309.691633999995</v>
      </c>
      <c r="C79" s="71">
        <v>-16293.334692999999</v>
      </c>
      <c r="D79" s="71">
        <v>-23906.170001000002</v>
      </c>
      <c r="E79" s="71">
        <v>-18836.057979365243</v>
      </c>
      <c r="F79" s="71">
        <v>-26727.272780999992</v>
      </c>
      <c r="G79" s="71">
        <v>-24692.043141000002</v>
      </c>
      <c r="H79" s="71">
        <v>-22509.602564000001</v>
      </c>
      <c r="I79" s="71">
        <v>-26542.235631000003</v>
      </c>
      <c r="J79" s="71">
        <v>-21554.458749999991</v>
      </c>
      <c r="K79" s="71">
        <v>-20465.76350099999</v>
      </c>
      <c r="L79" s="71">
        <v>-24358.734411999983</v>
      </c>
      <c r="M79" s="71">
        <v>-24529.592104000003</v>
      </c>
      <c r="N79" s="71">
        <v>-26234.79436</v>
      </c>
      <c r="O79" s="71">
        <v>-14173.304012000001</v>
      </c>
    </row>
    <row r="80" spans="1:15" x14ac:dyDescent="0.35">
      <c r="A80" s="54" t="s">
        <v>223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18515.730468000009</v>
      </c>
      <c r="O80" s="39">
        <v>795.03433600000517</v>
      </c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30145.546363999987</v>
      </c>
      <c r="O81" s="39">
        <v>6381.8720279999834</v>
      </c>
    </row>
    <row r="82" spans="1:15" x14ac:dyDescent="0.35">
      <c r="A82" s="56" t="s">
        <v>224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4.4960359214601855E-2</v>
      </c>
      <c r="O82" s="57">
        <v>4.3244664571396333E-3</v>
      </c>
    </row>
    <row r="83" spans="1:15" x14ac:dyDescent="0.35">
      <c r="A83" s="56" t="s">
        <v>225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7.3200168666760351E-2</v>
      </c>
      <c r="O83" s="57">
        <v>3.4713207051781263E-2</v>
      </c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 ht="16.5" x14ac:dyDescent="0.35">
      <c r="A85" s="59" t="s">
        <v>228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x14ac:dyDescent="0.35">
      <c r="A86" s="54" t="s">
        <v>222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39">
        <v>-7282.6818350000003</v>
      </c>
    </row>
    <row r="87" spans="1:15" x14ac:dyDescent="0.35">
      <c r="A87" s="40" t="s">
        <v>143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-6567.3471150000005</v>
      </c>
      <c r="O87" s="30">
        <v>-2993.0730560000002</v>
      </c>
    </row>
    <row r="88" spans="1:15" x14ac:dyDescent="0.35">
      <c r="A88" s="40" t="s">
        <v>144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-6908.3108190000003</v>
      </c>
      <c r="O88" s="30">
        <v>-4289.6087790000001</v>
      </c>
    </row>
    <row r="89" spans="1:15" x14ac:dyDescent="0.35">
      <c r="A89" s="40" t="s">
        <v>160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30">
        <v>0</v>
      </c>
    </row>
    <row r="90" spans="1:15" x14ac:dyDescent="0.35">
      <c r="A90" s="65" t="s">
        <v>205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30">
        <v>7282.6818350000003</v>
      </c>
    </row>
    <row r="91" spans="1:15" x14ac:dyDescent="0.35">
      <c r="A91" s="54" t="s">
        <v>206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>
        <v>0</v>
      </c>
      <c r="M91" s="75">
        <v>0</v>
      </c>
      <c r="N91" s="75">
        <v>0</v>
      </c>
      <c r="O91" s="75">
        <v>0</v>
      </c>
    </row>
    <row r="92" spans="1:15" x14ac:dyDescent="0.35">
      <c r="A92" s="65" t="s">
        <v>208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>
        <v>0</v>
      </c>
      <c r="M92" s="71">
        <v>0</v>
      </c>
      <c r="N92" s="71">
        <v>0</v>
      </c>
      <c r="O92" s="71">
        <v>0</v>
      </c>
    </row>
    <row r="93" spans="1:15" x14ac:dyDescent="0.35">
      <c r="A93" s="54" t="s">
        <v>223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39">
        <v>0</v>
      </c>
    </row>
    <row r="94" spans="1:15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39">
        <v>0</v>
      </c>
    </row>
    <row r="95" spans="1:15" x14ac:dyDescent="0.35">
      <c r="A95" s="56" t="s">
        <v>224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5" x14ac:dyDescent="0.35">
      <c r="A96" s="56" t="s">
        <v>225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x14ac:dyDescent="0.35">
      <c r="A98" s="59" t="s">
        <v>229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x14ac:dyDescent="0.35">
      <c r="A99" s="54" t="s">
        <v>222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1542089.85812</v>
      </c>
      <c r="O99" s="39">
        <v>729389.42697699997</v>
      </c>
    </row>
    <row r="100" spans="1:15" x14ac:dyDescent="0.35">
      <c r="A100" s="40" t="s">
        <v>143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501092.68131299998</v>
      </c>
      <c r="O100" s="30">
        <v>231765.97504700001</v>
      </c>
    </row>
    <row r="101" spans="1:15" x14ac:dyDescent="0.35">
      <c r="A101" s="40" t="s">
        <v>144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511545.51435700001</v>
      </c>
      <c r="O101" s="30">
        <v>219272.39669299999</v>
      </c>
    </row>
    <row r="102" spans="1:15" x14ac:dyDescent="0.35">
      <c r="A102" s="40" t="s">
        <v>160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529451.66244999995</v>
      </c>
      <c r="O102" s="30">
        <v>278351.05523699999</v>
      </c>
    </row>
    <row r="103" spans="1:15" x14ac:dyDescent="0.35">
      <c r="A103" s="65" t="s">
        <v>205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-1317806.5381489999</v>
      </c>
      <c r="O103" s="30">
        <v>-634709.66029599996</v>
      </c>
    </row>
    <row r="104" spans="1:15" x14ac:dyDescent="0.35">
      <c r="A104" s="54" t="s">
        <v>206</v>
      </c>
      <c r="B104" s="75">
        <v>146562.93416500016</v>
      </c>
      <c r="C104" s="75">
        <v>142092.14566095077</v>
      </c>
      <c r="D104" s="75">
        <v>157696.62770717801</v>
      </c>
      <c r="E104" s="75">
        <v>162773.79278736067</v>
      </c>
      <c r="F104" s="75">
        <v>144593.62518099553</v>
      </c>
      <c r="G104" s="75">
        <v>145211.81991999995</v>
      </c>
      <c r="H104" s="75">
        <v>140693.02990941994</v>
      </c>
      <c r="I104" s="75">
        <v>142937.8326929998</v>
      </c>
      <c r="J104" s="75">
        <v>128202.52461799992</v>
      </c>
      <c r="K104" s="75">
        <v>155172.62813699988</v>
      </c>
      <c r="L104" s="75">
        <v>178208.47468499994</v>
      </c>
      <c r="M104" s="75">
        <v>201210.49596000006</v>
      </c>
      <c r="N104" s="75">
        <v>224283.31997100002</v>
      </c>
      <c r="O104" s="75">
        <v>94679.766681000066</v>
      </c>
    </row>
    <row r="105" spans="1:15" x14ac:dyDescent="0.35">
      <c r="A105" s="65" t="s">
        <v>208</v>
      </c>
      <c r="B105" s="71">
        <v>-61005.693992999986</v>
      </c>
      <c r="C105" s="71">
        <v>-58258.108624999993</v>
      </c>
      <c r="D105" s="71">
        <v>-69629.24779653002</v>
      </c>
      <c r="E105" s="71">
        <v>-69625.88275336285</v>
      </c>
      <c r="F105" s="71">
        <v>-81292.579730999991</v>
      </c>
      <c r="G105" s="71">
        <v>-85702.872444000008</v>
      </c>
      <c r="H105" s="71">
        <v>-84941.072798999987</v>
      </c>
      <c r="I105" s="71">
        <v>-89468.435132999992</v>
      </c>
      <c r="J105" s="71">
        <v>-80038.546405999979</v>
      </c>
      <c r="K105" s="71">
        <v>-82710.128169999996</v>
      </c>
      <c r="L105" s="71">
        <v>-102265.68817199999</v>
      </c>
      <c r="M105" s="71">
        <v>-120459.79057900002</v>
      </c>
      <c r="N105" s="71">
        <v>-133749.08027599999</v>
      </c>
      <c r="O105" s="71">
        <v>-70444.069587999998</v>
      </c>
    </row>
    <row r="106" spans="1:15" x14ac:dyDescent="0.35">
      <c r="A106" s="54" t="s">
        <v>223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93">
        <v>72462.499966999865</v>
      </c>
      <c r="L106" s="39">
        <v>75942.786512999955</v>
      </c>
      <c r="M106" s="39">
        <v>80750.705381000051</v>
      </c>
      <c r="N106" s="39">
        <v>90534.239695000011</v>
      </c>
      <c r="O106" s="39">
        <v>24235.697093000072</v>
      </c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143249.87266099994</v>
      </c>
      <c r="O107" s="39">
        <v>50897.337436999922</v>
      </c>
    </row>
    <row r="108" spans="1:15" x14ac:dyDescent="0.35">
      <c r="A108" s="56" t="s">
        <v>224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57">
        <v>3.3000000000000002E-2</v>
      </c>
    </row>
    <row r="109" spans="1:15" x14ac:dyDescent="0.35">
      <c r="A109" s="56" t="s">
        <v>225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57">
        <v>7.0000000000000007E-2</v>
      </c>
    </row>
    <row r="110" spans="1:15" x14ac:dyDescent="0.3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1:15" x14ac:dyDescent="0.35">
      <c r="A111" s="56"/>
    </row>
    <row r="112" spans="1:15" x14ac:dyDescent="0.35">
      <c r="A112" s="103"/>
    </row>
    <row r="113" spans="1:13" x14ac:dyDescent="0.35">
      <c r="A113" s="103"/>
    </row>
    <row r="114" spans="1:13" x14ac:dyDescent="0.35">
      <c r="A114" s="103"/>
    </row>
    <row r="115" spans="1:13" x14ac:dyDescent="0.35">
      <c r="A115" s="106" t="s">
        <v>230</v>
      </c>
    </row>
    <row r="116" spans="1:13" x14ac:dyDescent="0.35">
      <c r="A116" s="106"/>
    </row>
    <row r="117" spans="1:13" x14ac:dyDescent="0.35">
      <c r="A117" s="106"/>
    </row>
    <row r="118" spans="1:13" x14ac:dyDescent="0.35">
      <c r="A118" s="106"/>
      <c r="M118" s="41"/>
    </row>
    <row r="119" spans="1:13" x14ac:dyDescent="0.35">
      <c r="A119" s="106"/>
    </row>
    <row r="120" spans="1:13" x14ac:dyDescent="0.35">
      <c r="A120" s="106"/>
    </row>
    <row r="121" spans="1:13" x14ac:dyDescent="0.35">
      <c r="A121" s="92"/>
    </row>
    <row r="122" spans="1:13" x14ac:dyDescent="0.35">
      <c r="A122" s="92"/>
    </row>
    <row r="123" spans="1:13" x14ac:dyDescent="0.35">
      <c r="A123" s="103"/>
    </row>
    <row r="124" spans="1:13" x14ac:dyDescent="0.35">
      <c r="A124" s="103"/>
    </row>
    <row r="125" spans="1:13" x14ac:dyDescent="0.35">
      <c r="A125" s="92"/>
    </row>
  </sheetData>
  <mergeCells count="1">
    <mergeCell ref="A115:A120"/>
  </mergeCells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35"/>
  <sheetViews>
    <sheetView showGridLines="0" zoomScale="65" zoomScaleNormal="65" zoomScaleSheetLayoutView="70" workbookViewId="0">
      <selection activeCell="A32" sqref="A32"/>
    </sheetView>
  </sheetViews>
  <sheetFormatPr baseColWidth="10" defaultColWidth="11" defaultRowHeight="14.5" x14ac:dyDescent="0.35"/>
  <cols>
    <col min="1" max="1" width="46.75" style="31" customWidth="1"/>
    <col min="2" max="16384" width="11" style="31"/>
  </cols>
  <sheetData>
    <row r="1" spans="1:14" ht="18" x14ac:dyDescent="0.35">
      <c r="A1" s="81" t="s">
        <v>21</v>
      </c>
    </row>
    <row r="2" spans="1:14" ht="18" x14ac:dyDescent="0.35">
      <c r="A2" s="78"/>
    </row>
    <row r="3" spans="1:14" ht="18" x14ac:dyDescent="0.35">
      <c r="A3" s="86" t="s">
        <v>201</v>
      </c>
    </row>
    <row r="4" spans="1:14" x14ac:dyDescent="0.35">
      <c r="A4" s="44" t="s">
        <v>187</v>
      </c>
    </row>
    <row r="5" spans="1:14" ht="15.5" x14ac:dyDescent="0.35">
      <c r="A5" s="43"/>
    </row>
    <row r="6" spans="1:14" x14ac:dyDescent="0.35">
      <c r="B6" s="87">
        <v>2013</v>
      </c>
      <c r="C6" s="87">
        <v>2014</v>
      </c>
      <c r="D6" s="87">
        <v>2015</v>
      </c>
      <c r="E6" s="87">
        <v>2016</v>
      </c>
      <c r="F6" s="87">
        <v>2017</v>
      </c>
      <c r="G6" s="87">
        <v>2018</v>
      </c>
      <c r="H6" s="87">
        <v>2019</v>
      </c>
      <c r="I6" s="87">
        <v>2020</v>
      </c>
      <c r="J6" s="87">
        <v>2021</v>
      </c>
      <c r="K6" s="87">
        <v>2022</v>
      </c>
      <c r="L6" s="87">
        <v>2023</v>
      </c>
      <c r="M6" s="87">
        <v>2024</v>
      </c>
      <c r="N6" s="87">
        <v>2025</v>
      </c>
    </row>
    <row r="9" spans="1:14" x14ac:dyDescent="0.35">
      <c r="A9" s="44" t="s">
        <v>188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2211761.59</v>
      </c>
      <c r="N9" s="30">
        <v>967856.95700000005</v>
      </c>
    </row>
    <row r="10" spans="1:14" x14ac:dyDescent="0.35">
      <c r="A10" s="44" t="s">
        <v>189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-1919067.7209999999</v>
      </c>
      <c r="N10" s="30">
        <v>-836669.44700000004</v>
      </c>
    </row>
    <row r="11" spans="1:14" x14ac:dyDescent="0.35">
      <c r="A11" s="44" t="s">
        <v>190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-165356.522</v>
      </c>
      <c r="N11" s="30">
        <v>-79293.908000000054</v>
      </c>
    </row>
    <row r="12" spans="1:14" ht="9.9" customHeight="1" x14ac:dyDescent="0.35">
      <c r="A12" s="45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x14ac:dyDescent="0.35">
      <c r="A13" s="74" t="s">
        <v>191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127337.34699999999</v>
      </c>
      <c r="N13" s="39">
        <v>51893.601999999999</v>
      </c>
    </row>
    <row r="14" spans="1:14" x14ac:dyDescent="0.35">
      <c r="A14" s="46"/>
    </row>
    <row r="15" spans="1:14" x14ac:dyDescent="0.35">
      <c r="A15" s="44" t="s">
        <v>120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-36177.197999999997</v>
      </c>
      <c r="N15" s="30">
        <v>-11244.734</v>
      </c>
    </row>
    <row r="16" spans="1:14" x14ac:dyDescent="0.35">
      <c r="A16" s="40" t="s">
        <v>192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  <c r="N16" s="30">
        <v>0</v>
      </c>
    </row>
    <row r="17" spans="1:14" x14ac:dyDescent="0.35">
      <c r="A17" s="40" t="s">
        <v>193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-33788.99</v>
      </c>
      <c r="N17" s="30">
        <v>-11244.734</v>
      </c>
    </row>
    <row r="18" spans="1:14" x14ac:dyDescent="0.35">
      <c r="A18" s="44" t="s">
        <v>190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9764.9199999999983</v>
      </c>
      <c r="N18" s="30">
        <v>4336.7790000000005</v>
      </c>
    </row>
    <row r="19" spans="1:14" ht="9.9" customHeight="1" x14ac:dyDescent="0.3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x14ac:dyDescent="0.35">
      <c r="A20" s="38" t="s">
        <v>194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-26412.277999999998</v>
      </c>
      <c r="N20" s="39">
        <v>-6907.9549999999999</v>
      </c>
    </row>
    <row r="21" spans="1:14" x14ac:dyDescent="0.35">
      <c r="A21" s="46"/>
    </row>
    <row r="22" spans="1:14" x14ac:dyDescent="0.35">
      <c r="A22" s="44" t="s">
        <v>195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-13486.960999999999</v>
      </c>
      <c r="N22" s="30">
        <v>-13969.981</v>
      </c>
    </row>
    <row r="23" spans="1:14" x14ac:dyDescent="0.35">
      <c r="A23" s="44" t="s">
        <v>196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-27534.072</v>
      </c>
      <c r="N23" s="30">
        <v>-11085.411</v>
      </c>
    </row>
    <row r="24" spans="1:14" x14ac:dyDescent="0.35">
      <c r="A24" s="44" t="s">
        <v>197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-11040.184999999998</v>
      </c>
      <c r="N24" s="30">
        <v>-5543.0519999999997</v>
      </c>
    </row>
    <row r="25" spans="1:14" x14ac:dyDescent="0.35">
      <c r="A25" s="44" t="s">
        <v>190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-13645.039000000004</v>
      </c>
      <c r="N25" s="30">
        <v>-22832.891</v>
      </c>
    </row>
    <row r="26" spans="1:14" ht="9.9" customHeight="1" x14ac:dyDescent="0.35">
      <c r="A26" s="4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x14ac:dyDescent="0.35">
      <c r="A27" s="74" t="s">
        <v>198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-65706.256999999998</v>
      </c>
      <c r="N27" s="39">
        <v>-53431.334999999999</v>
      </c>
    </row>
    <row r="28" spans="1:14" x14ac:dyDescent="0.35">
      <c r="A28" s="46"/>
    </row>
    <row r="29" spans="1:14" ht="16.5" customHeight="1" x14ac:dyDescent="0.35">
      <c r="A29" s="47" t="s">
        <v>199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2649.3439999999996</v>
      </c>
      <c r="N29" s="30">
        <v>-3353.9690000000001</v>
      </c>
    </row>
    <row r="30" spans="1:14" ht="29" x14ac:dyDescent="0.35">
      <c r="A30" s="47" t="s">
        <v>200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278117.402</v>
      </c>
      <c r="N30" s="30">
        <v>143982.054</v>
      </c>
    </row>
    <row r="31" spans="1:14" ht="9.9" customHeight="1" x14ac:dyDescent="0.3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4" ht="29" x14ac:dyDescent="0.35">
      <c r="A32" s="82" t="s">
        <v>251</v>
      </c>
      <c r="B32" s="83">
        <v>170861.02</v>
      </c>
      <c r="C32" s="83">
        <v>78590.114000000001</v>
      </c>
      <c r="D32" s="83">
        <v>68392.173999999999</v>
      </c>
      <c r="E32" s="83">
        <v>64417.339</v>
      </c>
      <c r="F32" s="83">
        <v>40845.120999999999</v>
      </c>
      <c r="G32" s="83">
        <v>49392.705999999998</v>
      </c>
      <c r="H32" s="83">
        <v>138739.365024</v>
      </c>
      <c r="I32" s="83">
        <v>188509.52299999999</v>
      </c>
      <c r="J32" s="83">
        <v>176571.45499999999</v>
      </c>
      <c r="K32" s="83">
        <v>147797.30900000001</v>
      </c>
      <c r="L32" s="83">
        <v>134135.348</v>
      </c>
      <c r="M32" s="83">
        <v>315985.55799999996</v>
      </c>
      <c r="N32" s="83">
        <v>132182.39499999999</v>
      </c>
    </row>
    <row r="35" spans="1:1" x14ac:dyDescent="0.35">
      <c r="A35" s="31" t="s">
        <v>202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Balances PCGA Chile</vt:lpstr>
      <vt:lpstr>Est.Resultado Anual PCGA Chile</vt:lpstr>
      <vt:lpstr>Est.Resultado Trim. PCGA Chile</vt:lpstr>
      <vt:lpstr>Bitácora respaldo a Mar-25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Cruz Guzman, Jose Santiago</cp:lastModifiedBy>
  <cp:lastPrinted>2022-04-27T19:13:42Z</cp:lastPrinted>
  <dcterms:created xsi:type="dcterms:W3CDTF">2009-06-19T20:01:04Z</dcterms:created>
  <dcterms:modified xsi:type="dcterms:W3CDTF">2025-07-28T14:25:52Z</dcterms:modified>
</cp:coreProperties>
</file>